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nigeltimperley/Documents/"/>
    </mc:Choice>
  </mc:AlternateContent>
  <bookViews>
    <workbookView xWindow="0" yWindow="460" windowWidth="27320" windowHeight="13600" activeTab="2"/>
  </bookViews>
  <sheets>
    <sheet name="MONTH 2" sheetId="10" r:id="rId1"/>
    <sheet name="results log" sheetId="1" r:id="rId2"/>
    <sheet name="summary results" sheetId="4" r:id="rId3"/>
    <sheet name="Sheet4" sheetId="6" state="hidden" r:id="rId4"/>
    <sheet name="Sheet5" sheetId="7" state="hidden" r:id="rId5"/>
    <sheet name="Sheet1" sheetId="8" state="hidden" r:id="rId6"/>
  </sheets>
  <definedNames>
    <definedName name="EACHWAY">Sheet1!$A$1:$A$2</definedName>
    <definedName name="Excel_BuiltIn__FilterDatabase" localSheetId="0">#REF!</definedName>
    <definedName name="Excel_BuiltIn__FilterDatabase">#REF!</definedName>
    <definedName name="FRACTIONS">Sheet5!$A$1:$A$4</definedName>
    <definedName name="RESULT">Sheet4!$A$1:$A$4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67" i="10" l="1"/>
  <c r="N967" i="10"/>
  <c r="O966" i="10"/>
  <c r="N966" i="10"/>
  <c r="O965" i="10"/>
  <c r="N965" i="10"/>
  <c r="O964" i="10"/>
  <c r="N964" i="10"/>
  <c r="U963" i="10"/>
  <c r="R963" i="10"/>
  <c r="Q963" i="10"/>
  <c r="P963" i="10"/>
  <c r="O963" i="10"/>
  <c r="N963" i="10"/>
  <c r="U962" i="10"/>
  <c r="R962" i="10"/>
  <c r="Q962" i="10"/>
  <c r="P962" i="10"/>
  <c r="O962" i="10"/>
  <c r="N962" i="10"/>
  <c r="U961" i="10"/>
  <c r="R961" i="10"/>
  <c r="Q961" i="10"/>
  <c r="P961" i="10"/>
  <c r="O961" i="10"/>
  <c r="N961" i="10"/>
  <c r="U960" i="10"/>
  <c r="R960" i="10"/>
  <c r="Q960" i="10"/>
  <c r="P960" i="10"/>
  <c r="O960" i="10"/>
  <c r="N960" i="10"/>
  <c r="U959" i="10"/>
  <c r="R959" i="10"/>
  <c r="Q959" i="10"/>
  <c r="P959" i="10"/>
  <c r="O959" i="10"/>
  <c r="N959" i="10"/>
  <c r="U958" i="10"/>
  <c r="R958" i="10"/>
  <c r="Q958" i="10"/>
  <c r="P958" i="10"/>
  <c r="O958" i="10"/>
  <c r="N958" i="10"/>
  <c r="U957" i="10"/>
  <c r="R957" i="10"/>
  <c r="Q957" i="10"/>
  <c r="P957" i="10"/>
  <c r="O957" i="10"/>
  <c r="N957" i="10"/>
  <c r="U956" i="10"/>
  <c r="R956" i="10"/>
  <c r="Q956" i="10"/>
  <c r="P956" i="10"/>
  <c r="O956" i="10"/>
  <c r="N956" i="10"/>
  <c r="U955" i="10"/>
  <c r="R955" i="10"/>
  <c r="Q955" i="10"/>
  <c r="P955" i="10"/>
  <c r="O955" i="10"/>
  <c r="N955" i="10"/>
  <c r="U954" i="10"/>
  <c r="R954" i="10"/>
  <c r="Q954" i="10"/>
  <c r="P954" i="10"/>
  <c r="O954" i="10"/>
  <c r="N954" i="10"/>
  <c r="U953" i="10"/>
  <c r="R953" i="10"/>
  <c r="Q953" i="10"/>
  <c r="P953" i="10"/>
  <c r="O953" i="10"/>
  <c r="N953" i="10"/>
  <c r="U952" i="10"/>
  <c r="R952" i="10"/>
  <c r="Q952" i="10"/>
  <c r="P952" i="10"/>
  <c r="O952" i="10"/>
  <c r="N952" i="10"/>
  <c r="U951" i="10"/>
  <c r="R951" i="10"/>
  <c r="Q951" i="10"/>
  <c r="P951" i="10"/>
  <c r="O951" i="10"/>
  <c r="N951" i="10"/>
  <c r="U950" i="10"/>
  <c r="R950" i="10"/>
  <c r="Q950" i="10"/>
  <c r="P950" i="10"/>
  <c r="O950" i="10"/>
  <c r="N950" i="10"/>
  <c r="U949" i="10"/>
  <c r="R949" i="10"/>
  <c r="Q949" i="10"/>
  <c r="P949" i="10"/>
  <c r="O949" i="10"/>
  <c r="N949" i="10"/>
  <c r="U948" i="10"/>
  <c r="R948" i="10"/>
  <c r="Q948" i="10"/>
  <c r="P948" i="10"/>
  <c r="O948" i="10"/>
  <c r="N948" i="10"/>
  <c r="U947" i="10"/>
  <c r="R947" i="10"/>
  <c r="Q947" i="10"/>
  <c r="P947" i="10"/>
  <c r="O947" i="10"/>
  <c r="N947" i="10"/>
  <c r="U946" i="10"/>
  <c r="R946" i="10"/>
  <c r="Q946" i="10"/>
  <c r="P946" i="10"/>
  <c r="O946" i="10"/>
  <c r="N946" i="10"/>
  <c r="U945" i="10"/>
  <c r="R945" i="10"/>
  <c r="Q945" i="10"/>
  <c r="P945" i="10"/>
  <c r="O945" i="10"/>
  <c r="N945" i="10"/>
  <c r="U944" i="10"/>
  <c r="R944" i="10"/>
  <c r="Q944" i="10"/>
  <c r="P944" i="10"/>
  <c r="O944" i="10"/>
  <c r="N944" i="10"/>
  <c r="U943" i="10"/>
  <c r="R943" i="10"/>
  <c r="Q943" i="10"/>
  <c r="P943" i="10"/>
  <c r="O943" i="10"/>
  <c r="N943" i="10"/>
  <c r="U942" i="10"/>
  <c r="R942" i="10"/>
  <c r="Q942" i="10"/>
  <c r="P942" i="10"/>
  <c r="O942" i="10"/>
  <c r="N942" i="10"/>
  <c r="U941" i="10"/>
  <c r="R941" i="10"/>
  <c r="Q941" i="10"/>
  <c r="P941" i="10"/>
  <c r="O941" i="10"/>
  <c r="N941" i="10"/>
  <c r="U940" i="10"/>
  <c r="R940" i="10"/>
  <c r="Q940" i="10"/>
  <c r="P940" i="10"/>
  <c r="O940" i="10"/>
  <c r="N940" i="10"/>
  <c r="U939" i="10"/>
  <c r="R939" i="10"/>
  <c r="Q939" i="10"/>
  <c r="P939" i="10"/>
  <c r="O939" i="10"/>
  <c r="N939" i="10"/>
  <c r="U938" i="10"/>
  <c r="R938" i="10"/>
  <c r="Q938" i="10"/>
  <c r="P938" i="10"/>
  <c r="O938" i="10"/>
  <c r="N938" i="10"/>
  <c r="U937" i="10"/>
  <c r="R937" i="10"/>
  <c r="Q937" i="10"/>
  <c r="P937" i="10"/>
  <c r="O937" i="10"/>
  <c r="N937" i="10"/>
  <c r="U936" i="10"/>
  <c r="R936" i="10"/>
  <c r="Q936" i="10"/>
  <c r="P936" i="10"/>
  <c r="O936" i="10"/>
  <c r="N936" i="10"/>
  <c r="U935" i="10"/>
  <c r="R935" i="10"/>
  <c r="Q935" i="10"/>
  <c r="P935" i="10"/>
  <c r="O935" i="10"/>
  <c r="N935" i="10"/>
  <c r="U934" i="10"/>
  <c r="R934" i="10"/>
  <c r="Q934" i="10"/>
  <c r="P934" i="10"/>
  <c r="O934" i="10"/>
  <c r="N934" i="10"/>
  <c r="U933" i="10"/>
  <c r="R933" i="10"/>
  <c r="Q933" i="10"/>
  <c r="P933" i="10"/>
  <c r="O933" i="10"/>
  <c r="N933" i="10"/>
  <c r="U932" i="10"/>
  <c r="R932" i="10"/>
  <c r="Q932" i="10"/>
  <c r="P932" i="10"/>
  <c r="O932" i="10"/>
  <c r="N932" i="10"/>
  <c r="U931" i="10"/>
  <c r="R931" i="10"/>
  <c r="Q931" i="10"/>
  <c r="P931" i="10"/>
  <c r="O931" i="10"/>
  <c r="N931" i="10"/>
  <c r="U930" i="10"/>
  <c r="R930" i="10"/>
  <c r="Q930" i="10"/>
  <c r="P930" i="10"/>
  <c r="O930" i="10"/>
  <c r="N930" i="10"/>
  <c r="U929" i="10"/>
  <c r="R929" i="10"/>
  <c r="Q929" i="10"/>
  <c r="P929" i="10"/>
  <c r="O929" i="10"/>
  <c r="N929" i="10"/>
  <c r="U928" i="10"/>
  <c r="R928" i="10"/>
  <c r="Q928" i="10"/>
  <c r="P928" i="10"/>
  <c r="O928" i="10"/>
  <c r="N928" i="10"/>
  <c r="U927" i="10"/>
  <c r="R927" i="10"/>
  <c r="Q927" i="10"/>
  <c r="P927" i="10"/>
  <c r="O927" i="10"/>
  <c r="N927" i="10"/>
  <c r="U926" i="10"/>
  <c r="R926" i="10"/>
  <c r="Q926" i="10"/>
  <c r="P926" i="10"/>
  <c r="O926" i="10"/>
  <c r="N926" i="10"/>
  <c r="U925" i="10"/>
  <c r="R925" i="10"/>
  <c r="Q925" i="10"/>
  <c r="P925" i="10"/>
  <c r="O925" i="10"/>
  <c r="N925" i="10"/>
  <c r="U924" i="10"/>
  <c r="R924" i="10"/>
  <c r="Q924" i="10"/>
  <c r="P924" i="10"/>
  <c r="O924" i="10"/>
  <c r="N924" i="10"/>
  <c r="U923" i="10"/>
  <c r="R923" i="10"/>
  <c r="Q923" i="10"/>
  <c r="P923" i="10"/>
  <c r="O923" i="10"/>
  <c r="N923" i="10"/>
  <c r="U922" i="10"/>
  <c r="R922" i="10"/>
  <c r="Q922" i="10"/>
  <c r="P922" i="10"/>
  <c r="O922" i="10"/>
  <c r="N922" i="10"/>
  <c r="U921" i="10"/>
  <c r="R921" i="10"/>
  <c r="Q921" i="10"/>
  <c r="P921" i="10"/>
  <c r="O921" i="10"/>
  <c r="N921" i="10"/>
  <c r="U920" i="10"/>
  <c r="R920" i="10"/>
  <c r="Q920" i="10"/>
  <c r="P920" i="10"/>
  <c r="O920" i="10"/>
  <c r="N920" i="10"/>
  <c r="U919" i="10"/>
  <c r="R919" i="10"/>
  <c r="Q919" i="10"/>
  <c r="P919" i="10"/>
  <c r="O919" i="10"/>
  <c r="N919" i="10"/>
  <c r="U918" i="10"/>
  <c r="R918" i="10"/>
  <c r="Q918" i="10"/>
  <c r="P918" i="10"/>
  <c r="O918" i="10"/>
  <c r="N918" i="10"/>
  <c r="U917" i="10"/>
  <c r="R917" i="10"/>
  <c r="Q917" i="10"/>
  <c r="P917" i="10"/>
  <c r="O917" i="10"/>
  <c r="N917" i="10"/>
  <c r="U916" i="10"/>
  <c r="R916" i="10"/>
  <c r="Q916" i="10"/>
  <c r="P916" i="10"/>
  <c r="O916" i="10"/>
  <c r="N916" i="10"/>
  <c r="U915" i="10"/>
  <c r="R915" i="10"/>
  <c r="Q915" i="10"/>
  <c r="P915" i="10"/>
  <c r="O915" i="10"/>
  <c r="N915" i="10"/>
  <c r="U914" i="10"/>
  <c r="R914" i="10"/>
  <c r="Q914" i="10"/>
  <c r="P914" i="10"/>
  <c r="O914" i="10"/>
  <c r="N914" i="10"/>
  <c r="U913" i="10"/>
  <c r="R913" i="10"/>
  <c r="Q913" i="10"/>
  <c r="P913" i="10"/>
  <c r="O913" i="10"/>
  <c r="N913" i="10"/>
  <c r="U912" i="10"/>
  <c r="R912" i="10"/>
  <c r="Q912" i="10"/>
  <c r="P912" i="10"/>
  <c r="O912" i="10"/>
  <c r="N912" i="10"/>
  <c r="U911" i="10"/>
  <c r="R911" i="10"/>
  <c r="Q911" i="10"/>
  <c r="P911" i="10"/>
  <c r="O911" i="10"/>
  <c r="N911" i="10"/>
  <c r="U910" i="10"/>
  <c r="R910" i="10"/>
  <c r="Q910" i="10"/>
  <c r="P910" i="10"/>
  <c r="O910" i="10"/>
  <c r="N910" i="10"/>
  <c r="U909" i="10"/>
  <c r="R909" i="10"/>
  <c r="Q909" i="10"/>
  <c r="P909" i="10"/>
  <c r="O909" i="10"/>
  <c r="N909" i="10"/>
  <c r="U908" i="10"/>
  <c r="R908" i="10"/>
  <c r="Q908" i="10"/>
  <c r="P908" i="10"/>
  <c r="O908" i="10"/>
  <c r="N908" i="10"/>
  <c r="U907" i="10"/>
  <c r="R907" i="10"/>
  <c r="Q907" i="10"/>
  <c r="P907" i="10"/>
  <c r="O907" i="10"/>
  <c r="N907" i="10"/>
  <c r="U906" i="10"/>
  <c r="R906" i="10"/>
  <c r="Q906" i="10"/>
  <c r="P906" i="10"/>
  <c r="O906" i="10"/>
  <c r="N906" i="10"/>
  <c r="U905" i="10"/>
  <c r="R905" i="10"/>
  <c r="Q905" i="10"/>
  <c r="P905" i="10"/>
  <c r="O905" i="10"/>
  <c r="N905" i="10"/>
  <c r="U904" i="10"/>
  <c r="R904" i="10"/>
  <c r="Q904" i="10"/>
  <c r="P904" i="10"/>
  <c r="O904" i="10"/>
  <c r="N904" i="10"/>
  <c r="U903" i="10"/>
  <c r="R903" i="10"/>
  <c r="Q903" i="10"/>
  <c r="P903" i="10"/>
  <c r="O903" i="10"/>
  <c r="N903" i="10"/>
  <c r="U902" i="10"/>
  <c r="R902" i="10"/>
  <c r="Q902" i="10"/>
  <c r="P902" i="10"/>
  <c r="O902" i="10"/>
  <c r="N902" i="10"/>
  <c r="U901" i="10"/>
  <c r="R901" i="10"/>
  <c r="Q901" i="10"/>
  <c r="P901" i="10"/>
  <c r="O901" i="10"/>
  <c r="N901" i="10"/>
  <c r="U900" i="10"/>
  <c r="R900" i="10"/>
  <c r="Q900" i="10"/>
  <c r="P900" i="10"/>
  <c r="O900" i="10"/>
  <c r="N900" i="10"/>
  <c r="U899" i="10"/>
  <c r="R899" i="10"/>
  <c r="Q899" i="10"/>
  <c r="P899" i="10"/>
  <c r="O899" i="10"/>
  <c r="N899" i="10"/>
  <c r="U898" i="10"/>
  <c r="R898" i="10"/>
  <c r="Q898" i="10"/>
  <c r="P898" i="10"/>
  <c r="O898" i="10"/>
  <c r="N898" i="10"/>
  <c r="U897" i="10"/>
  <c r="R897" i="10"/>
  <c r="Q897" i="10"/>
  <c r="P897" i="10"/>
  <c r="O897" i="10"/>
  <c r="N897" i="10"/>
  <c r="U896" i="10"/>
  <c r="R896" i="10"/>
  <c r="Q896" i="10"/>
  <c r="P896" i="10"/>
  <c r="O896" i="10"/>
  <c r="N896" i="10"/>
  <c r="U895" i="10"/>
  <c r="R895" i="10"/>
  <c r="Q895" i="10"/>
  <c r="P895" i="10"/>
  <c r="O895" i="10"/>
  <c r="N895" i="10"/>
  <c r="U894" i="10"/>
  <c r="R894" i="10"/>
  <c r="Q894" i="10"/>
  <c r="P894" i="10"/>
  <c r="O894" i="10"/>
  <c r="N894" i="10"/>
  <c r="U893" i="10"/>
  <c r="R893" i="10"/>
  <c r="Q893" i="10"/>
  <c r="P893" i="10"/>
  <c r="O893" i="10"/>
  <c r="N893" i="10"/>
  <c r="U892" i="10"/>
  <c r="R892" i="10"/>
  <c r="Q892" i="10"/>
  <c r="P892" i="10"/>
  <c r="O892" i="10"/>
  <c r="N892" i="10"/>
  <c r="U891" i="10"/>
  <c r="R891" i="10"/>
  <c r="Q891" i="10"/>
  <c r="P891" i="10"/>
  <c r="O891" i="10"/>
  <c r="N891" i="10"/>
  <c r="U890" i="10"/>
  <c r="R890" i="10"/>
  <c r="Q890" i="10"/>
  <c r="P890" i="10"/>
  <c r="O890" i="10"/>
  <c r="N890" i="10"/>
  <c r="U889" i="10"/>
  <c r="R889" i="10"/>
  <c r="Q889" i="10"/>
  <c r="P889" i="10"/>
  <c r="O889" i="10"/>
  <c r="N889" i="10"/>
  <c r="U888" i="10"/>
  <c r="R888" i="10"/>
  <c r="Q888" i="10"/>
  <c r="P888" i="10"/>
  <c r="O888" i="10"/>
  <c r="N888" i="10"/>
  <c r="U887" i="10"/>
  <c r="R887" i="10"/>
  <c r="Q887" i="10"/>
  <c r="P887" i="10"/>
  <c r="O887" i="10"/>
  <c r="N887" i="10"/>
  <c r="U886" i="10"/>
  <c r="R886" i="10"/>
  <c r="Q886" i="10"/>
  <c r="P886" i="10"/>
  <c r="O886" i="10"/>
  <c r="N886" i="10"/>
  <c r="U885" i="10"/>
  <c r="R885" i="10"/>
  <c r="Q885" i="10"/>
  <c r="P885" i="10"/>
  <c r="O885" i="10"/>
  <c r="N885" i="10"/>
  <c r="U884" i="10"/>
  <c r="R884" i="10"/>
  <c r="Q884" i="10"/>
  <c r="P884" i="10"/>
  <c r="O884" i="10"/>
  <c r="N884" i="10"/>
  <c r="U883" i="10"/>
  <c r="R883" i="10"/>
  <c r="Q883" i="10"/>
  <c r="P883" i="10"/>
  <c r="O883" i="10"/>
  <c r="N883" i="10"/>
  <c r="U882" i="10"/>
  <c r="R882" i="10"/>
  <c r="Q882" i="10"/>
  <c r="P882" i="10"/>
  <c r="O882" i="10"/>
  <c r="N882" i="10"/>
  <c r="U881" i="10"/>
  <c r="R881" i="10"/>
  <c r="Q881" i="10"/>
  <c r="P881" i="10"/>
  <c r="O881" i="10"/>
  <c r="N881" i="10"/>
  <c r="U880" i="10"/>
  <c r="R880" i="10"/>
  <c r="Q880" i="10"/>
  <c r="P880" i="10"/>
  <c r="O880" i="10"/>
  <c r="N880" i="10"/>
  <c r="U879" i="10"/>
  <c r="R879" i="10"/>
  <c r="Q879" i="10"/>
  <c r="P879" i="10"/>
  <c r="O879" i="10"/>
  <c r="N879" i="10"/>
  <c r="U878" i="10"/>
  <c r="R878" i="10"/>
  <c r="Q878" i="10"/>
  <c r="P878" i="10"/>
  <c r="O878" i="10"/>
  <c r="N878" i="10"/>
  <c r="U877" i="10"/>
  <c r="R877" i="10"/>
  <c r="Q877" i="10"/>
  <c r="P877" i="10"/>
  <c r="O877" i="10"/>
  <c r="N877" i="10"/>
  <c r="U876" i="10"/>
  <c r="R876" i="10"/>
  <c r="Q876" i="10"/>
  <c r="P876" i="10"/>
  <c r="O876" i="10"/>
  <c r="N876" i="10"/>
  <c r="U875" i="10"/>
  <c r="R875" i="10"/>
  <c r="Q875" i="10"/>
  <c r="P875" i="10"/>
  <c r="O875" i="10"/>
  <c r="N875" i="10"/>
  <c r="U874" i="10"/>
  <c r="R874" i="10"/>
  <c r="Q874" i="10"/>
  <c r="P874" i="10"/>
  <c r="O874" i="10"/>
  <c r="N874" i="10"/>
  <c r="U873" i="10"/>
  <c r="R873" i="10"/>
  <c r="Q873" i="10"/>
  <c r="P873" i="10"/>
  <c r="O873" i="10"/>
  <c r="N873" i="10"/>
  <c r="U872" i="10"/>
  <c r="R872" i="10"/>
  <c r="Q872" i="10"/>
  <c r="P872" i="10"/>
  <c r="O872" i="10"/>
  <c r="N872" i="10"/>
  <c r="U871" i="10"/>
  <c r="R871" i="10"/>
  <c r="Q871" i="10"/>
  <c r="P871" i="10"/>
  <c r="O871" i="10"/>
  <c r="N871" i="10"/>
  <c r="U870" i="10"/>
  <c r="R870" i="10"/>
  <c r="Q870" i="10"/>
  <c r="P870" i="10"/>
  <c r="O870" i="10"/>
  <c r="N870" i="10"/>
  <c r="U869" i="10"/>
  <c r="R869" i="10"/>
  <c r="Q869" i="10"/>
  <c r="P869" i="10"/>
  <c r="O869" i="10"/>
  <c r="N869" i="10"/>
  <c r="U868" i="10"/>
  <c r="R868" i="10"/>
  <c r="Q868" i="10"/>
  <c r="P868" i="10"/>
  <c r="O868" i="10"/>
  <c r="N868" i="10"/>
  <c r="U867" i="10"/>
  <c r="R867" i="10"/>
  <c r="Q867" i="10"/>
  <c r="P867" i="10"/>
  <c r="O867" i="10"/>
  <c r="N867" i="10"/>
  <c r="U866" i="10"/>
  <c r="R866" i="10"/>
  <c r="Q866" i="10"/>
  <c r="P866" i="10"/>
  <c r="O866" i="10"/>
  <c r="N866" i="10"/>
  <c r="U865" i="10"/>
  <c r="R865" i="10"/>
  <c r="Q865" i="10"/>
  <c r="P865" i="10"/>
  <c r="O865" i="10"/>
  <c r="N865" i="10"/>
  <c r="U864" i="10"/>
  <c r="R864" i="10"/>
  <c r="Q864" i="10"/>
  <c r="P864" i="10"/>
  <c r="O864" i="10"/>
  <c r="N864" i="10"/>
  <c r="U863" i="10"/>
  <c r="R863" i="10"/>
  <c r="Q863" i="10"/>
  <c r="P863" i="10"/>
  <c r="O863" i="10"/>
  <c r="N863" i="10"/>
  <c r="U862" i="10"/>
  <c r="R862" i="10"/>
  <c r="Q862" i="10"/>
  <c r="P862" i="10"/>
  <c r="O862" i="10"/>
  <c r="N862" i="10"/>
  <c r="U861" i="10"/>
  <c r="R861" i="10"/>
  <c r="Q861" i="10"/>
  <c r="P861" i="10"/>
  <c r="O861" i="10"/>
  <c r="N861" i="10"/>
  <c r="U860" i="10"/>
  <c r="R860" i="10"/>
  <c r="Q860" i="10"/>
  <c r="P860" i="10"/>
  <c r="O860" i="10"/>
  <c r="N860" i="10"/>
  <c r="U859" i="10"/>
  <c r="R859" i="10"/>
  <c r="Q859" i="10"/>
  <c r="P859" i="10"/>
  <c r="O859" i="10"/>
  <c r="N859" i="10"/>
  <c r="U858" i="10"/>
  <c r="R858" i="10"/>
  <c r="Q858" i="10"/>
  <c r="P858" i="10"/>
  <c r="O858" i="10"/>
  <c r="N858" i="10"/>
  <c r="U857" i="10"/>
  <c r="R857" i="10"/>
  <c r="Q857" i="10"/>
  <c r="P857" i="10"/>
  <c r="O857" i="10"/>
  <c r="N857" i="10"/>
  <c r="U856" i="10"/>
  <c r="R856" i="10"/>
  <c r="Q856" i="10"/>
  <c r="P856" i="10"/>
  <c r="O856" i="10"/>
  <c r="N856" i="10"/>
  <c r="U855" i="10"/>
  <c r="R855" i="10"/>
  <c r="Q855" i="10"/>
  <c r="P855" i="10"/>
  <c r="O855" i="10"/>
  <c r="N855" i="10"/>
  <c r="U854" i="10"/>
  <c r="R854" i="10"/>
  <c r="Q854" i="10"/>
  <c r="P854" i="10"/>
  <c r="O854" i="10"/>
  <c r="N854" i="10"/>
  <c r="U853" i="10"/>
  <c r="R853" i="10"/>
  <c r="Q853" i="10"/>
  <c r="P853" i="10"/>
  <c r="O853" i="10"/>
  <c r="N853" i="10"/>
  <c r="U852" i="10"/>
  <c r="R852" i="10"/>
  <c r="Q852" i="10"/>
  <c r="P852" i="10"/>
  <c r="O852" i="10"/>
  <c r="N852" i="10"/>
  <c r="U851" i="10"/>
  <c r="R851" i="10"/>
  <c r="Q851" i="10"/>
  <c r="P851" i="10"/>
  <c r="O851" i="10"/>
  <c r="N851" i="10"/>
  <c r="U850" i="10"/>
  <c r="R850" i="10"/>
  <c r="Q850" i="10"/>
  <c r="P850" i="10"/>
  <c r="O850" i="10"/>
  <c r="N850" i="10"/>
  <c r="U849" i="10"/>
  <c r="R849" i="10"/>
  <c r="Q849" i="10"/>
  <c r="P849" i="10"/>
  <c r="O849" i="10"/>
  <c r="N849" i="10"/>
  <c r="U848" i="10"/>
  <c r="R848" i="10"/>
  <c r="Q848" i="10"/>
  <c r="P848" i="10"/>
  <c r="O848" i="10"/>
  <c r="N848" i="10"/>
  <c r="U847" i="10"/>
  <c r="R847" i="10"/>
  <c r="Q847" i="10"/>
  <c r="P847" i="10"/>
  <c r="O847" i="10"/>
  <c r="N847" i="10"/>
  <c r="U846" i="10"/>
  <c r="R846" i="10"/>
  <c r="Q846" i="10"/>
  <c r="P846" i="10"/>
  <c r="O846" i="10"/>
  <c r="N846" i="10"/>
  <c r="U845" i="10"/>
  <c r="R845" i="10"/>
  <c r="Q845" i="10"/>
  <c r="P845" i="10"/>
  <c r="O845" i="10"/>
  <c r="N845" i="10"/>
  <c r="U844" i="10"/>
  <c r="R844" i="10"/>
  <c r="Q844" i="10"/>
  <c r="P844" i="10"/>
  <c r="O844" i="10"/>
  <c r="N844" i="10"/>
  <c r="U843" i="10"/>
  <c r="R843" i="10"/>
  <c r="Q843" i="10"/>
  <c r="P843" i="10"/>
  <c r="O843" i="10"/>
  <c r="N843" i="10"/>
  <c r="U842" i="10"/>
  <c r="R842" i="10"/>
  <c r="Q842" i="10"/>
  <c r="P842" i="10"/>
  <c r="O842" i="10"/>
  <c r="N842" i="10"/>
  <c r="U841" i="10"/>
  <c r="R841" i="10"/>
  <c r="Q841" i="10"/>
  <c r="P841" i="10"/>
  <c r="O841" i="10"/>
  <c r="N841" i="10"/>
  <c r="U840" i="10"/>
  <c r="R840" i="10"/>
  <c r="Q840" i="10"/>
  <c r="P840" i="10"/>
  <c r="O840" i="10"/>
  <c r="N840" i="10"/>
  <c r="U839" i="10"/>
  <c r="R839" i="10"/>
  <c r="Q839" i="10"/>
  <c r="P839" i="10"/>
  <c r="O839" i="10"/>
  <c r="N839" i="10"/>
  <c r="U838" i="10"/>
  <c r="R838" i="10"/>
  <c r="Q838" i="10"/>
  <c r="P838" i="10"/>
  <c r="O838" i="10"/>
  <c r="N838" i="10"/>
  <c r="U837" i="10"/>
  <c r="R837" i="10"/>
  <c r="Q837" i="10"/>
  <c r="P837" i="10"/>
  <c r="O837" i="10"/>
  <c r="N837" i="10"/>
  <c r="U836" i="10"/>
  <c r="R836" i="10"/>
  <c r="Q836" i="10"/>
  <c r="P836" i="10"/>
  <c r="O836" i="10"/>
  <c r="N836" i="10"/>
  <c r="U835" i="10"/>
  <c r="R835" i="10"/>
  <c r="Q835" i="10"/>
  <c r="P835" i="10"/>
  <c r="O835" i="10"/>
  <c r="N835" i="10"/>
  <c r="U834" i="10"/>
  <c r="R834" i="10"/>
  <c r="Q834" i="10"/>
  <c r="P834" i="10"/>
  <c r="O834" i="10"/>
  <c r="N834" i="10"/>
  <c r="U833" i="10"/>
  <c r="R833" i="10"/>
  <c r="Q833" i="10"/>
  <c r="P833" i="10"/>
  <c r="O833" i="10"/>
  <c r="N833" i="10"/>
  <c r="U832" i="10"/>
  <c r="R832" i="10"/>
  <c r="Q832" i="10"/>
  <c r="P832" i="10"/>
  <c r="O832" i="10"/>
  <c r="N832" i="10"/>
  <c r="U831" i="10"/>
  <c r="R831" i="10"/>
  <c r="Q831" i="10"/>
  <c r="P831" i="10"/>
  <c r="O831" i="10"/>
  <c r="N831" i="10"/>
  <c r="U830" i="10"/>
  <c r="R830" i="10"/>
  <c r="Q830" i="10"/>
  <c r="P830" i="10"/>
  <c r="O830" i="10"/>
  <c r="N830" i="10"/>
  <c r="U829" i="10"/>
  <c r="R829" i="10"/>
  <c r="Q829" i="10"/>
  <c r="P829" i="10"/>
  <c r="O829" i="10"/>
  <c r="N829" i="10"/>
  <c r="U828" i="10"/>
  <c r="R828" i="10"/>
  <c r="Q828" i="10"/>
  <c r="P828" i="10"/>
  <c r="O828" i="10"/>
  <c r="N828" i="10"/>
  <c r="U827" i="10"/>
  <c r="R827" i="10"/>
  <c r="Q827" i="10"/>
  <c r="P827" i="10"/>
  <c r="O827" i="10"/>
  <c r="N827" i="10"/>
  <c r="U826" i="10"/>
  <c r="R826" i="10"/>
  <c r="Q826" i="10"/>
  <c r="P826" i="10"/>
  <c r="O826" i="10"/>
  <c r="N826" i="10"/>
  <c r="U825" i="10"/>
  <c r="R825" i="10"/>
  <c r="Q825" i="10"/>
  <c r="P825" i="10"/>
  <c r="O825" i="10"/>
  <c r="N825" i="10"/>
  <c r="U824" i="10"/>
  <c r="R824" i="10"/>
  <c r="Q824" i="10"/>
  <c r="P824" i="10"/>
  <c r="O824" i="10"/>
  <c r="N824" i="10"/>
  <c r="U823" i="10"/>
  <c r="R823" i="10"/>
  <c r="Q823" i="10"/>
  <c r="P823" i="10"/>
  <c r="O823" i="10"/>
  <c r="N823" i="10"/>
  <c r="U822" i="10"/>
  <c r="R822" i="10"/>
  <c r="Q822" i="10"/>
  <c r="P822" i="10"/>
  <c r="O822" i="10"/>
  <c r="N822" i="10"/>
  <c r="U821" i="10"/>
  <c r="R821" i="10"/>
  <c r="Q821" i="10"/>
  <c r="P821" i="10"/>
  <c r="O821" i="10"/>
  <c r="N821" i="10"/>
  <c r="U820" i="10"/>
  <c r="R820" i="10"/>
  <c r="Q820" i="10"/>
  <c r="P820" i="10"/>
  <c r="O820" i="10"/>
  <c r="N820" i="10"/>
  <c r="U819" i="10"/>
  <c r="R819" i="10"/>
  <c r="Q819" i="10"/>
  <c r="P819" i="10"/>
  <c r="O819" i="10"/>
  <c r="N819" i="10"/>
  <c r="U818" i="10"/>
  <c r="R818" i="10"/>
  <c r="Q818" i="10"/>
  <c r="P818" i="10"/>
  <c r="O818" i="10"/>
  <c r="N818" i="10"/>
  <c r="U817" i="10"/>
  <c r="R817" i="10"/>
  <c r="Q817" i="10"/>
  <c r="P817" i="10"/>
  <c r="O817" i="10"/>
  <c r="N817" i="10"/>
  <c r="U816" i="10"/>
  <c r="R816" i="10"/>
  <c r="Q816" i="10"/>
  <c r="P816" i="10"/>
  <c r="O816" i="10"/>
  <c r="N816" i="10"/>
  <c r="U815" i="10"/>
  <c r="R815" i="10"/>
  <c r="Q815" i="10"/>
  <c r="P815" i="10"/>
  <c r="O815" i="10"/>
  <c r="N815" i="10"/>
  <c r="U814" i="10"/>
  <c r="R814" i="10"/>
  <c r="Q814" i="10"/>
  <c r="P814" i="10"/>
  <c r="O814" i="10"/>
  <c r="N814" i="10"/>
  <c r="U813" i="10"/>
  <c r="R813" i="10"/>
  <c r="Q813" i="10"/>
  <c r="P813" i="10"/>
  <c r="O813" i="10"/>
  <c r="N813" i="10"/>
  <c r="U812" i="10"/>
  <c r="R812" i="10"/>
  <c r="Q812" i="10"/>
  <c r="P812" i="10"/>
  <c r="O812" i="10"/>
  <c r="N812" i="10"/>
  <c r="U811" i="10"/>
  <c r="R811" i="10"/>
  <c r="Q811" i="10"/>
  <c r="P811" i="10"/>
  <c r="O811" i="10"/>
  <c r="N811" i="10"/>
  <c r="U810" i="10"/>
  <c r="R810" i="10"/>
  <c r="Q810" i="10"/>
  <c r="P810" i="10"/>
  <c r="O810" i="10"/>
  <c r="N810" i="10"/>
  <c r="U809" i="10"/>
  <c r="R809" i="10"/>
  <c r="Q809" i="10"/>
  <c r="P809" i="10"/>
  <c r="O809" i="10"/>
  <c r="N809" i="10"/>
  <c r="U808" i="10"/>
  <c r="R808" i="10"/>
  <c r="Q808" i="10"/>
  <c r="P808" i="10"/>
  <c r="O808" i="10"/>
  <c r="N808" i="10"/>
  <c r="U807" i="10"/>
  <c r="R807" i="10"/>
  <c r="Q807" i="10"/>
  <c r="P807" i="10"/>
  <c r="O807" i="10"/>
  <c r="N807" i="10"/>
  <c r="U806" i="10"/>
  <c r="R806" i="10"/>
  <c r="Q806" i="10"/>
  <c r="P806" i="10"/>
  <c r="O806" i="10"/>
  <c r="N806" i="10"/>
  <c r="U805" i="10"/>
  <c r="R805" i="10"/>
  <c r="Q805" i="10"/>
  <c r="P805" i="10"/>
  <c r="O805" i="10"/>
  <c r="N805" i="10"/>
  <c r="U804" i="10"/>
  <c r="R804" i="10"/>
  <c r="Q804" i="10"/>
  <c r="P804" i="10"/>
  <c r="O804" i="10"/>
  <c r="N804" i="10"/>
  <c r="U803" i="10"/>
  <c r="R803" i="10"/>
  <c r="Q803" i="10"/>
  <c r="P803" i="10"/>
  <c r="O803" i="10"/>
  <c r="N803" i="10"/>
  <c r="U802" i="10"/>
  <c r="R802" i="10"/>
  <c r="Q802" i="10"/>
  <c r="P802" i="10"/>
  <c r="O802" i="10"/>
  <c r="N802" i="10"/>
  <c r="U801" i="10"/>
  <c r="R801" i="10"/>
  <c r="Q801" i="10"/>
  <c r="P801" i="10"/>
  <c r="O801" i="10"/>
  <c r="N801" i="10"/>
  <c r="U800" i="10"/>
  <c r="R800" i="10"/>
  <c r="Q800" i="10"/>
  <c r="P800" i="10"/>
  <c r="O800" i="10"/>
  <c r="N800" i="10"/>
  <c r="U799" i="10"/>
  <c r="R799" i="10"/>
  <c r="Q799" i="10"/>
  <c r="P799" i="10"/>
  <c r="O799" i="10"/>
  <c r="N799" i="10"/>
  <c r="U798" i="10"/>
  <c r="R798" i="10"/>
  <c r="Q798" i="10"/>
  <c r="P798" i="10"/>
  <c r="O798" i="10"/>
  <c r="N798" i="10"/>
  <c r="U797" i="10"/>
  <c r="R797" i="10"/>
  <c r="Q797" i="10"/>
  <c r="P797" i="10"/>
  <c r="O797" i="10"/>
  <c r="N797" i="10"/>
  <c r="U796" i="10"/>
  <c r="R796" i="10"/>
  <c r="Q796" i="10"/>
  <c r="P796" i="10"/>
  <c r="O796" i="10"/>
  <c r="N796" i="10"/>
  <c r="U795" i="10"/>
  <c r="R795" i="10"/>
  <c r="Q795" i="10"/>
  <c r="P795" i="10"/>
  <c r="O795" i="10"/>
  <c r="N795" i="10"/>
  <c r="U794" i="10"/>
  <c r="R794" i="10"/>
  <c r="Q794" i="10"/>
  <c r="P794" i="10"/>
  <c r="O794" i="10"/>
  <c r="N794" i="10"/>
  <c r="U793" i="10"/>
  <c r="R793" i="10"/>
  <c r="Q793" i="10"/>
  <c r="P793" i="10"/>
  <c r="O793" i="10"/>
  <c r="N793" i="10"/>
  <c r="U792" i="10"/>
  <c r="R792" i="10"/>
  <c r="Q792" i="10"/>
  <c r="P792" i="10"/>
  <c r="O792" i="10"/>
  <c r="N792" i="10"/>
  <c r="U791" i="10"/>
  <c r="R791" i="10"/>
  <c r="Q791" i="10"/>
  <c r="P791" i="10"/>
  <c r="O791" i="10"/>
  <c r="N791" i="10"/>
  <c r="U790" i="10"/>
  <c r="R790" i="10"/>
  <c r="Q790" i="10"/>
  <c r="P790" i="10"/>
  <c r="O790" i="10"/>
  <c r="N790" i="10"/>
  <c r="U789" i="10"/>
  <c r="R789" i="10"/>
  <c r="Q789" i="10"/>
  <c r="P789" i="10"/>
  <c r="O789" i="10"/>
  <c r="N789" i="10"/>
  <c r="U788" i="10"/>
  <c r="R788" i="10"/>
  <c r="Q788" i="10"/>
  <c r="P788" i="10"/>
  <c r="O788" i="10"/>
  <c r="N788" i="10"/>
  <c r="U787" i="10"/>
  <c r="R787" i="10"/>
  <c r="Q787" i="10"/>
  <c r="P787" i="10"/>
  <c r="O787" i="10"/>
  <c r="N787" i="10"/>
  <c r="U786" i="10"/>
  <c r="R786" i="10"/>
  <c r="Q786" i="10"/>
  <c r="P786" i="10"/>
  <c r="O786" i="10"/>
  <c r="N786" i="10"/>
  <c r="U785" i="10"/>
  <c r="R785" i="10"/>
  <c r="Q785" i="10"/>
  <c r="P785" i="10"/>
  <c r="O785" i="10"/>
  <c r="N785" i="10"/>
  <c r="U784" i="10"/>
  <c r="R784" i="10"/>
  <c r="Q784" i="10"/>
  <c r="P784" i="10"/>
  <c r="O784" i="10"/>
  <c r="N784" i="10"/>
  <c r="U783" i="10"/>
  <c r="R783" i="10"/>
  <c r="Q783" i="10"/>
  <c r="P783" i="10"/>
  <c r="O783" i="10"/>
  <c r="N783" i="10"/>
  <c r="U782" i="10"/>
  <c r="R782" i="10"/>
  <c r="Q782" i="10"/>
  <c r="P782" i="10"/>
  <c r="O782" i="10"/>
  <c r="N782" i="10"/>
  <c r="U781" i="10"/>
  <c r="R781" i="10"/>
  <c r="Q781" i="10"/>
  <c r="P781" i="10"/>
  <c r="O781" i="10"/>
  <c r="N781" i="10"/>
  <c r="U780" i="10"/>
  <c r="R780" i="10"/>
  <c r="Q780" i="10"/>
  <c r="P780" i="10"/>
  <c r="O780" i="10"/>
  <c r="N780" i="10"/>
  <c r="U779" i="10"/>
  <c r="R779" i="10"/>
  <c r="Q779" i="10"/>
  <c r="P779" i="10"/>
  <c r="O779" i="10"/>
  <c r="N779" i="10"/>
  <c r="U778" i="10"/>
  <c r="R778" i="10"/>
  <c r="Q778" i="10"/>
  <c r="P778" i="10"/>
  <c r="O778" i="10"/>
  <c r="N778" i="10"/>
  <c r="U777" i="10"/>
  <c r="R777" i="10"/>
  <c r="Q777" i="10"/>
  <c r="P777" i="10"/>
  <c r="O777" i="10"/>
  <c r="N777" i="10"/>
  <c r="U776" i="10"/>
  <c r="R776" i="10"/>
  <c r="Q776" i="10"/>
  <c r="P776" i="10"/>
  <c r="O776" i="10"/>
  <c r="N776" i="10"/>
  <c r="U775" i="10"/>
  <c r="R775" i="10"/>
  <c r="Q775" i="10"/>
  <c r="P775" i="10"/>
  <c r="O775" i="10"/>
  <c r="N775" i="10"/>
  <c r="U774" i="10"/>
  <c r="R774" i="10"/>
  <c r="Q774" i="10"/>
  <c r="P774" i="10"/>
  <c r="O774" i="10"/>
  <c r="N774" i="10"/>
  <c r="U773" i="10"/>
  <c r="R773" i="10"/>
  <c r="Q773" i="10"/>
  <c r="P773" i="10"/>
  <c r="O773" i="10"/>
  <c r="N773" i="10"/>
  <c r="U772" i="10"/>
  <c r="R772" i="10"/>
  <c r="Q772" i="10"/>
  <c r="P772" i="10"/>
  <c r="O772" i="10"/>
  <c r="N772" i="10"/>
  <c r="U771" i="10"/>
  <c r="R771" i="10"/>
  <c r="Q771" i="10"/>
  <c r="P771" i="10"/>
  <c r="O771" i="10"/>
  <c r="N771" i="10"/>
  <c r="U770" i="10"/>
  <c r="R770" i="10"/>
  <c r="Q770" i="10"/>
  <c r="P770" i="10"/>
  <c r="O770" i="10"/>
  <c r="N770" i="10"/>
  <c r="U769" i="10"/>
  <c r="R769" i="10"/>
  <c r="Q769" i="10"/>
  <c r="P769" i="10"/>
  <c r="O769" i="10"/>
  <c r="N769" i="10"/>
  <c r="U768" i="10"/>
  <c r="R768" i="10"/>
  <c r="Q768" i="10"/>
  <c r="P768" i="10"/>
  <c r="O768" i="10"/>
  <c r="N768" i="10"/>
  <c r="U767" i="10"/>
  <c r="R767" i="10"/>
  <c r="Q767" i="10"/>
  <c r="P767" i="10"/>
  <c r="O767" i="10"/>
  <c r="N767" i="10"/>
  <c r="U766" i="10"/>
  <c r="R766" i="10"/>
  <c r="Q766" i="10"/>
  <c r="P766" i="10"/>
  <c r="O766" i="10"/>
  <c r="N766" i="10"/>
  <c r="U765" i="10"/>
  <c r="R765" i="10"/>
  <c r="Q765" i="10"/>
  <c r="P765" i="10"/>
  <c r="O765" i="10"/>
  <c r="N765" i="10"/>
  <c r="U764" i="10"/>
  <c r="R764" i="10"/>
  <c r="Q764" i="10"/>
  <c r="P764" i="10"/>
  <c r="O764" i="10"/>
  <c r="N764" i="10"/>
  <c r="U763" i="10"/>
  <c r="R763" i="10"/>
  <c r="Q763" i="10"/>
  <c r="P763" i="10"/>
  <c r="O763" i="10"/>
  <c r="N763" i="10"/>
  <c r="U762" i="10"/>
  <c r="R762" i="10"/>
  <c r="Q762" i="10"/>
  <c r="P762" i="10"/>
  <c r="O762" i="10"/>
  <c r="N762" i="10"/>
  <c r="U761" i="10"/>
  <c r="R761" i="10"/>
  <c r="Q761" i="10"/>
  <c r="P761" i="10"/>
  <c r="O761" i="10"/>
  <c r="N761" i="10"/>
  <c r="U760" i="10"/>
  <c r="R760" i="10"/>
  <c r="Q760" i="10"/>
  <c r="P760" i="10"/>
  <c r="O760" i="10"/>
  <c r="N760" i="10"/>
  <c r="U759" i="10"/>
  <c r="R759" i="10"/>
  <c r="Q759" i="10"/>
  <c r="P759" i="10"/>
  <c r="O759" i="10"/>
  <c r="N759" i="10"/>
  <c r="U758" i="10"/>
  <c r="R758" i="10"/>
  <c r="Q758" i="10"/>
  <c r="P758" i="10"/>
  <c r="O758" i="10"/>
  <c r="N758" i="10"/>
  <c r="U757" i="10"/>
  <c r="R757" i="10"/>
  <c r="Q757" i="10"/>
  <c r="P757" i="10"/>
  <c r="O757" i="10"/>
  <c r="N757" i="10"/>
  <c r="U756" i="10"/>
  <c r="R756" i="10"/>
  <c r="Q756" i="10"/>
  <c r="P756" i="10"/>
  <c r="O756" i="10"/>
  <c r="N756" i="10"/>
  <c r="U755" i="10"/>
  <c r="R755" i="10"/>
  <c r="Q755" i="10"/>
  <c r="P755" i="10"/>
  <c r="O755" i="10"/>
  <c r="N755" i="10"/>
  <c r="U754" i="10"/>
  <c r="R754" i="10"/>
  <c r="Q754" i="10"/>
  <c r="P754" i="10"/>
  <c r="O754" i="10"/>
  <c r="N754" i="10"/>
  <c r="U753" i="10"/>
  <c r="R753" i="10"/>
  <c r="Q753" i="10"/>
  <c r="P753" i="10"/>
  <c r="O753" i="10"/>
  <c r="N753" i="10"/>
  <c r="U752" i="10"/>
  <c r="R752" i="10"/>
  <c r="Q752" i="10"/>
  <c r="P752" i="10"/>
  <c r="O752" i="10"/>
  <c r="N752" i="10"/>
  <c r="U751" i="10"/>
  <c r="R751" i="10"/>
  <c r="Q751" i="10"/>
  <c r="P751" i="10"/>
  <c r="O751" i="10"/>
  <c r="N751" i="10"/>
  <c r="U750" i="10"/>
  <c r="R750" i="10"/>
  <c r="Q750" i="10"/>
  <c r="P750" i="10"/>
  <c r="O750" i="10"/>
  <c r="N750" i="10"/>
  <c r="U749" i="10"/>
  <c r="R749" i="10"/>
  <c r="Q749" i="10"/>
  <c r="P749" i="10"/>
  <c r="O749" i="10"/>
  <c r="N749" i="10"/>
  <c r="U748" i="10"/>
  <c r="R748" i="10"/>
  <c r="Q748" i="10"/>
  <c r="P748" i="10"/>
  <c r="O748" i="10"/>
  <c r="N748" i="10"/>
  <c r="U747" i="10"/>
  <c r="R747" i="10"/>
  <c r="Q747" i="10"/>
  <c r="P747" i="10"/>
  <c r="O747" i="10"/>
  <c r="N747" i="10"/>
  <c r="U746" i="10"/>
  <c r="R746" i="10"/>
  <c r="Q746" i="10"/>
  <c r="P746" i="10"/>
  <c r="O746" i="10"/>
  <c r="N746" i="10"/>
  <c r="U745" i="10"/>
  <c r="R745" i="10"/>
  <c r="Q745" i="10"/>
  <c r="P745" i="10"/>
  <c r="O745" i="10"/>
  <c r="N745" i="10"/>
  <c r="U744" i="10"/>
  <c r="R744" i="10"/>
  <c r="Q744" i="10"/>
  <c r="P744" i="10"/>
  <c r="O744" i="10"/>
  <c r="N744" i="10"/>
  <c r="U743" i="10"/>
  <c r="R743" i="10"/>
  <c r="Q743" i="10"/>
  <c r="P743" i="10"/>
  <c r="O743" i="10"/>
  <c r="N743" i="10"/>
  <c r="U742" i="10"/>
  <c r="R742" i="10"/>
  <c r="Q742" i="10"/>
  <c r="P742" i="10"/>
  <c r="O742" i="10"/>
  <c r="N742" i="10"/>
  <c r="U741" i="10"/>
  <c r="R741" i="10"/>
  <c r="Q741" i="10"/>
  <c r="P741" i="10"/>
  <c r="O741" i="10"/>
  <c r="N741" i="10"/>
  <c r="U740" i="10"/>
  <c r="R740" i="10"/>
  <c r="Q740" i="10"/>
  <c r="P740" i="10"/>
  <c r="O740" i="10"/>
  <c r="N740" i="10"/>
  <c r="U739" i="10"/>
  <c r="R739" i="10"/>
  <c r="Q739" i="10"/>
  <c r="P739" i="10"/>
  <c r="O739" i="10"/>
  <c r="N739" i="10"/>
  <c r="U738" i="10"/>
  <c r="R738" i="10"/>
  <c r="Q738" i="10"/>
  <c r="P738" i="10"/>
  <c r="O738" i="10"/>
  <c r="N738" i="10"/>
  <c r="U737" i="10"/>
  <c r="R737" i="10"/>
  <c r="Q737" i="10"/>
  <c r="P737" i="10"/>
  <c r="O737" i="10"/>
  <c r="N737" i="10"/>
  <c r="U736" i="10"/>
  <c r="R736" i="10"/>
  <c r="Q736" i="10"/>
  <c r="P736" i="10"/>
  <c r="O736" i="10"/>
  <c r="N736" i="10"/>
  <c r="U735" i="10"/>
  <c r="R735" i="10"/>
  <c r="Q735" i="10"/>
  <c r="P735" i="10"/>
  <c r="O735" i="10"/>
  <c r="N735" i="10"/>
  <c r="U734" i="10"/>
  <c r="R734" i="10"/>
  <c r="Q734" i="10"/>
  <c r="P734" i="10"/>
  <c r="O734" i="10"/>
  <c r="N734" i="10"/>
  <c r="U733" i="10"/>
  <c r="R733" i="10"/>
  <c r="Q733" i="10"/>
  <c r="P733" i="10"/>
  <c r="O733" i="10"/>
  <c r="N733" i="10"/>
  <c r="U732" i="10"/>
  <c r="R732" i="10"/>
  <c r="Q732" i="10"/>
  <c r="P732" i="10"/>
  <c r="O732" i="10"/>
  <c r="N732" i="10"/>
  <c r="U731" i="10"/>
  <c r="R731" i="10"/>
  <c r="Q731" i="10"/>
  <c r="P731" i="10"/>
  <c r="O731" i="10"/>
  <c r="N731" i="10"/>
  <c r="U730" i="10"/>
  <c r="R730" i="10"/>
  <c r="Q730" i="10"/>
  <c r="P730" i="10"/>
  <c r="O730" i="10"/>
  <c r="N730" i="10"/>
  <c r="U729" i="10"/>
  <c r="R729" i="10"/>
  <c r="Q729" i="10"/>
  <c r="P729" i="10"/>
  <c r="O729" i="10"/>
  <c r="N729" i="10"/>
  <c r="U728" i="10"/>
  <c r="R728" i="10"/>
  <c r="Q728" i="10"/>
  <c r="P728" i="10"/>
  <c r="O728" i="10"/>
  <c r="N728" i="10"/>
  <c r="U727" i="10"/>
  <c r="R727" i="10"/>
  <c r="Q727" i="10"/>
  <c r="P727" i="10"/>
  <c r="O727" i="10"/>
  <c r="N727" i="10"/>
  <c r="U726" i="10"/>
  <c r="R726" i="10"/>
  <c r="Q726" i="10"/>
  <c r="P726" i="10"/>
  <c r="O726" i="10"/>
  <c r="N726" i="10"/>
  <c r="U725" i="10"/>
  <c r="R725" i="10"/>
  <c r="Q725" i="10"/>
  <c r="P725" i="10"/>
  <c r="O725" i="10"/>
  <c r="N725" i="10"/>
  <c r="U724" i="10"/>
  <c r="R724" i="10"/>
  <c r="Q724" i="10"/>
  <c r="P724" i="10"/>
  <c r="O724" i="10"/>
  <c r="N724" i="10"/>
  <c r="U723" i="10"/>
  <c r="R723" i="10"/>
  <c r="Q723" i="10"/>
  <c r="P723" i="10"/>
  <c r="O723" i="10"/>
  <c r="N723" i="10"/>
  <c r="U722" i="10"/>
  <c r="R722" i="10"/>
  <c r="Q722" i="10"/>
  <c r="P722" i="10"/>
  <c r="O722" i="10"/>
  <c r="N722" i="10"/>
  <c r="U721" i="10"/>
  <c r="R721" i="10"/>
  <c r="Q721" i="10"/>
  <c r="P721" i="10"/>
  <c r="O721" i="10"/>
  <c r="N721" i="10"/>
  <c r="U720" i="10"/>
  <c r="R720" i="10"/>
  <c r="Q720" i="10"/>
  <c r="P720" i="10"/>
  <c r="O720" i="10"/>
  <c r="N720" i="10"/>
  <c r="U719" i="10"/>
  <c r="R719" i="10"/>
  <c r="Q719" i="10"/>
  <c r="P719" i="10"/>
  <c r="O719" i="10"/>
  <c r="N719" i="10"/>
  <c r="U718" i="10"/>
  <c r="R718" i="10"/>
  <c r="Q718" i="10"/>
  <c r="P718" i="10"/>
  <c r="O718" i="10"/>
  <c r="N718" i="10"/>
  <c r="U717" i="10"/>
  <c r="R717" i="10"/>
  <c r="Q717" i="10"/>
  <c r="P717" i="10"/>
  <c r="O717" i="10"/>
  <c r="N717" i="10"/>
  <c r="U716" i="10"/>
  <c r="R716" i="10"/>
  <c r="Q716" i="10"/>
  <c r="P716" i="10"/>
  <c r="O716" i="10"/>
  <c r="N716" i="10"/>
  <c r="U715" i="10"/>
  <c r="R715" i="10"/>
  <c r="Q715" i="10"/>
  <c r="P715" i="10"/>
  <c r="O715" i="10"/>
  <c r="N715" i="10"/>
  <c r="U714" i="10"/>
  <c r="R714" i="10"/>
  <c r="Q714" i="10"/>
  <c r="P714" i="10"/>
  <c r="O714" i="10"/>
  <c r="N714" i="10"/>
  <c r="U713" i="10"/>
  <c r="R713" i="10"/>
  <c r="Q713" i="10"/>
  <c r="P713" i="10"/>
  <c r="O713" i="10"/>
  <c r="N713" i="10"/>
  <c r="U712" i="10"/>
  <c r="R712" i="10"/>
  <c r="Q712" i="10"/>
  <c r="P712" i="10"/>
  <c r="O712" i="10"/>
  <c r="N712" i="10"/>
  <c r="U711" i="10"/>
  <c r="R711" i="10"/>
  <c r="Q711" i="10"/>
  <c r="P711" i="10"/>
  <c r="O711" i="10"/>
  <c r="N711" i="10"/>
  <c r="U710" i="10"/>
  <c r="R710" i="10"/>
  <c r="Q710" i="10"/>
  <c r="P710" i="10"/>
  <c r="O710" i="10"/>
  <c r="N710" i="10"/>
  <c r="U709" i="10"/>
  <c r="R709" i="10"/>
  <c r="Q709" i="10"/>
  <c r="P709" i="10"/>
  <c r="O709" i="10"/>
  <c r="N709" i="10"/>
  <c r="U708" i="10"/>
  <c r="R708" i="10"/>
  <c r="Q708" i="10"/>
  <c r="P708" i="10"/>
  <c r="O708" i="10"/>
  <c r="N708" i="10"/>
  <c r="U707" i="10"/>
  <c r="R707" i="10"/>
  <c r="Q707" i="10"/>
  <c r="P707" i="10"/>
  <c r="O707" i="10"/>
  <c r="N707" i="10"/>
  <c r="U706" i="10"/>
  <c r="R706" i="10"/>
  <c r="Q706" i="10"/>
  <c r="P706" i="10"/>
  <c r="O706" i="10"/>
  <c r="N706" i="10"/>
  <c r="U705" i="10"/>
  <c r="R705" i="10"/>
  <c r="Q705" i="10"/>
  <c r="P705" i="10"/>
  <c r="O705" i="10"/>
  <c r="N705" i="10"/>
  <c r="U704" i="10"/>
  <c r="R704" i="10"/>
  <c r="Q704" i="10"/>
  <c r="P704" i="10"/>
  <c r="O704" i="10"/>
  <c r="N704" i="10"/>
  <c r="U703" i="10"/>
  <c r="R703" i="10"/>
  <c r="Q703" i="10"/>
  <c r="P703" i="10"/>
  <c r="O703" i="10"/>
  <c r="N703" i="10"/>
  <c r="U702" i="10"/>
  <c r="R702" i="10"/>
  <c r="Q702" i="10"/>
  <c r="P702" i="10"/>
  <c r="O702" i="10"/>
  <c r="N702" i="10"/>
  <c r="U701" i="10"/>
  <c r="R701" i="10"/>
  <c r="Q701" i="10"/>
  <c r="P701" i="10"/>
  <c r="O701" i="10"/>
  <c r="N701" i="10"/>
  <c r="U700" i="10"/>
  <c r="R700" i="10"/>
  <c r="Q700" i="10"/>
  <c r="P700" i="10"/>
  <c r="O700" i="10"/>
  <c r="N700" i="10"/>
  <c r="U699" i="10"/>
  <c r="R699" i="10"/>
  <c r="Q699" i="10"/>
  <c r="P699" i="10"/>
  <c r="O699" i="10"/>
  <c r="N699" i="10"/>
  <c r="U698" i="10"/>
  <c r="R698" i="10"/>
  <c r="Q698" i="10"/>
  <c r="P698" i="10"/>
  <c r="O698" i="10"/>
  <c r="N698" i="10"/>
  <c r="U697" i="10"/>
  <c r="R697" i="10"/>
  <c r="Q697" i="10"/>
  <c r="P697" i="10"/>
  <c r="O697" i="10"/>
  <c r="N697" i="10"/>
  <c r="U696" i="10"/>
  <c r="R696" i="10"/>
  <c r="Q696" i="10"/>
  <c r="P696" i="10"/>
  <c r="O696" i="10"/>
  <c r="N696" i="10"/>
  <c r="U695" i="10"/>
  <c r="R695" i="10"/>
  <c r="Q695" i="10"/>
  <c r="P695" i="10"/>
  <c r="O695" i="10"/>
  <c r="N695" i="10"/>
  <c r="U694" i="10"/>
  <c r="R694" i="10"/>
  <c r="Q694" i="10"/>
  <c r="P694" i="10"/>
  <c r="O694" i="10"/>
  <c r="N694" i="10"/>
  <c r="U693" i="10"/>
  <c r="R693" i="10"/>
  <c r="Q693" i="10"/>
  <c r="P693" i="10"/>
  <c r="O693" i="10"/>
  <c r="N693" i="10"/>
  <c r="U692" i="10"/>
  <c r="R692" i="10"/>
  <c r="Q692" i="10"/>
  <c r="P692" i="10"/>
  <c r="O692" i="10"/>
  <c r="N692" i="10"/>
  <c r="U691" i="10"/>
  <c r="R691" i="10"/>
  <c r="Q691" i="10"/>
  <c r="P691" i="10"/>
  <c r="O691" i="10"/>
  <c r="N691" i="10"/>
  <c r="U690" i="10"/>
  <c r="R690" i="10"/>
  <c r="Q690" i="10"/>
  <c r="P690" i="10"/>
  <c r="O690" i="10"/>
  <c r="N690" i="10"/>
  <c r="U689" i="10"/>
  <c r="R689" i="10"/>
  <c r="Q689" i="10"/>
  <c r="P689" i="10"/>
  <c r="O689" i="10"/>
  <c r="N689" i="10"/>
  <c r="U688" i="10"/>
  <c r="R688" i="10"/>
  <c r="Q688" i="10"/>
  <c r="P688" i="10"/>
  <c r="O688" i="10"/>
  <c r="N688" i="10"/>
  <c r="U687" i="10"/>
  <c r="R687" i="10"/>
  <c r="Q687" i="10"/>
  <c r="P687" i="10"/>
  <c r="O687" i="10"/>
  <c r="N687" i="10"/>
  <c r="U686" i="10"/>
  <c r="R686" i="10"/>
  <c r="Q686" i="10"/>
  <c r="P686" i="10"/>
  <c r="O686" i="10"/>
  <c r="N686" i="10"/>
  <c r="U685" i="10"/>
  <c r="R685" i="10"/>
  <c r="Q685" i="10"/>
  <c r="P685" i="10"/>
  <c r="O685" i="10"/>
  <c r="N685" i="10"/>
  <c r="U684" i="10"/>
  <c r="R684" i="10"/>
  <c r="Q684" i="10"/>
  <c r="P684" i="10"/>
  <c r="O684" i="10"/>
  <c r="N684" i="10"/>
  <c r="U683" i="10"/>
  <c r="R683" i="10"/>
  <c r="Q683" i="10"/>
  <c r="P683" i="10"/>
  <c r="O683" i="10"/>
  <c r="N683" i="10"/>
  <c r="U682" i="10"/>
  <c r="R682" i="10"/>
  <c r="Q682" i="10"/>
  <c r="P682" i="10"/>
  <c r="O682" i="10"/>
  <c r="N682" i="10"/>
  <c r="U681" i="10"/>
  <c r="R681" i="10"/>
  <c r="Q681" i="10"/>
  <c r="P681" i="10"/>
  <c r="O681" i="10"/>
  <c r="N681" i="10"/>
  <c r="U680" i="10"/>
  <c r="R680" i="10"/>
  <c r="Q680" i="10"/>
  <c r="P680" i="10"/>
  <c r="O680" i="10"/>
  <c r="N680" i="10"/>
  <c r="U679" i="10"/>
  <c r="R679" i="10"/>
  <c r="Q679" i="10"/>
  <c r="P679" i="10"/>
  <c r="O679" i="10"/>
  <c r="N679" i="10"/>
  <c r="U678" i="10"/>
  <c r="R678" i="10"/>
  <c r="Q678" i="10"/>
  <c r="P678" i="10"/>
  <c r="O678" i="10"/>
  <c r="N678" i="10"/>
  <c r="U677" i="10"/>
  <c r="R677" i="10"/>
  <c r="Q677" i="10"/>
  <c r="P677" i="10"/>
  <c r="O677" i="10"/>
  <c r="N677" i="10"/>
  <c r="U676" i="10"/>
  <c r="R676" i="10"/>
  <c r="Q676" i="10"/>
  <c r="P676" i="10"/>
  <c r="O676" i="10"/>
  <c r="N676" i="10"/>
  <c r="U675" i="10"/>
  <c r="R675" i="10"/>
  <c r="Q675" i="10"/>
  <c r="P675" i="10"/>
  <c r="O675" i="10"/>
  <c r="N675" i="10"/>
  <c r="U674" i="10"/>
  <c r="R674" i="10"/>
  <c r="Q674" i="10"/>
  <c r="P674" i="10"/>
  <c r="O674" i="10"/>
  <c r="N674" i="10"/>
  <c r="U673" i="10"/>
  <c r="R673" i="10"/>
  <c r="Q673" i="10"/>
  <c r="P673" i="10"/>
  <c r="O673" i="10"/>
  <c r="N673" i="10"/>
  <c r="U672" i="10"/>
  <c r="R672" i="10"/>
  <c r="Q672" i="10"/>
  <c r="P672" i="10"/>
  <c r="O672" i="10"/>
  <c r="N672" i="10"/>
  <c r="U671" i="10"/>
  <c r="R671" i="10"/>
  <c r="Q671" i="10"/>
  <c r="P671" i="10"/>
  <c r="O671" i="10"/>
  <c r="N671" i="10"/>
  <c r="U670" i="10"/>
  <c r="R670" i="10"/>
  <c r="Q670" i="10"/>
  <c r="P670" i="10"/>
  <c r="O670" i="10"/>
  <c r="N670" i="10"/>
  <c r="U669" i="10"/>
  <c r="R669" i="10"/>
  <c r="Q669" i="10"/>
  <c r="P669" i="10"/>
  <c r="O669" i="10"/>
  <c r="N669" i="10"/>
  <c r="U668" i="10"/>
  <c r="R668" i="10"/>
  <c r="Q668" i="10"/>
  <c r="P668" i="10"/>
  <c r="O668" i="10"/>
  <c r="N668" i="10"/>
  <c r="U667" i="10"/>
  <c r="R667" i="10"/>
  <c r="Q667" i="10"/>
  <c r="P667" i="10"/>
  <c r="O667" i="10"/>
  <c r="N667" i="10"/>
  <c r="U666" i="10"/>
  <c r="R666" i="10"/>
  <c r="Q666" i="10"/>
  <c r="P666" i="10"/>
  <c r="O666" i="10"/>
  <c r="N666" i="10"/>
  <c r="U665" i="10"/>
  <c r="R665" i="10"/>
  <c r="Q665" i="10"/>
  <c r="P665" i="10"/>
  <c r="O665" i="10"/>
  <c r="N665" i="10"/>
  <c r="U664" i="10"/>
  <c r="R664" i="10"/>
  <c r="Q664" i="10"/>
  <c r="P664" i="10"/>
  <c r="O664" i="10"/>
  <c r="N664" i="10"/>
  <c r="U663" i="10"/>
  <c r="R663" i="10"/>
  <c r="Q663" i="10"/>
  <c r="P663" i="10"/>
  <c r="O663" i="10"/>
  <c r="N663" i="10"/>
  <c r="U662" i="10"/>
  <c r="R662" i="10"/>
  <c r="Q662" i="10"/>
  <c r="P662" i="10"/>
  <c r="O662" i="10"/>
  <c r="N662" i="10"/>
  <c r="U661" i="10"/>
  <c r="R661" i="10"/>
  <c r="Q661" i="10"/>
  <c r="P661" i="10"/>
  <c r="O661" i="10"/>
  <c r="N661" i="10"/>
  <c r="U660" i="10"/>
  <c r="R660" i="10"/>
  <c r="Q660" i="10"/>
  <c r="P660" i="10"/>
  <c r="O660" i="10"/>
  <c r="N660" i="10"/>
  <c r="U659" i="10"/>
  <c r="R659" i="10"/>
  <c r="Q659" i="10"/>
  <c r="P659" i="10"/>
  <c r="O659" i="10"/>
  <c r="N659" i="10"/>
  <c r="U658" i="10"/>
  <c r="R658" i="10"/>
  <c r="Q658" i="10"/>
  <c r="P658" i="10"/>
  <c r="O658" i="10"/>
  <c r="N658" i="10"/>
  <c r="U657" i="10"/>
  <c r="R657" i="10"/>
  <c r="Q657" i="10"/>
  <c r="P657" i="10"/>
  <c r="O657" i="10"/>
  <c r="N657" i="10"/>
  <c r="U656" i="10"/>
  <c r="R656" i="10"/>
  <c r="Q656" i="10"/>
  <c r="P656" i="10"/>
  <c r="O656" i="10"/>
  <c r="N656" i="10"/>
  <c r="U655" i="10"/>
  <c r="R655" i="10"/>
  <c r="Q655" i="10"/>
  <c r="P655" i="10"/>
  <c r="O655" i="10"/>
  <c r="N655" i="10"/>
  <c r="U654" i="10"/>
  <c r="R654" i="10"/>
  <c r="Q654" i="10"/>
  <c r="P654" i="10"/>
  <c r="O654" i="10"/>
  <c r="N654" i="10"/>
  <c r="U653" i="10"/>
  <c r="R653" i="10"/>
  <c r="Q653" i="10"/>
  <c r="P653" i="10"/>
  <c r="O653" i="10"/>
  <c r="N653" i="10"/>
  <c r="U652" i="10"/>
  <c r="R652" i="10"/>
  <c r="Q652" i="10"/>
  <c r="P652" i="10"/>
  <c r="O652" i="10"/>
  <c r="N652" i="10"/>
  <c r="U651" i="10"/>
  <c r="R651" i="10"/>
  <c r="Q651" i="10"/>
  <c r="P651" i="10"/>
  <c r="O651" i="10"/>
  <c r="N651" i="10"/>
  <c r="U650" i="10"/>
  <c r="R650" i="10"/>
  <c r="Q650" i="10"/>
  <c r="P650" i="10"/>
  <c r="O650" i="10"/>
  <c r="N650" i="10"/>
  <c r="U649" i="10"/>
  <c r="R649" i="10"/>
  <c r="Q649" i="10"/>
  <c r="P649" i="10"/>
  <c r="O649" i="10"/>
  <c r="N649" i="10"/>
  <c r="U648" i="10"/>
  <c r="R648" i="10"/>
  <c r="Q648" i="10"/>
  <c r="P648" i="10"/>
  <c r="O648" i="10"/>
  <c r="N648" i="10"/>
  <c r="U647" i="10"/>
  <c r="R647" i="10"/>
  <c r="Q647" i="10"/>
  <c r="P647" i="10"/>
  <c r="O647" i="10"/>
  <c r="N647" i="10"/>
  <c r="U646" i="10"/>
  <c r="R646" i="10"/>
  <c r="Q646" i="10"/>
  <c r="P646" i="10"/>
  <c r="O646" i="10"/>
  <c r="N646" i="10"/>
  <c r="U645" i="10"/>
  <c r="R645" i="10"/>
  <c r="Q645" i="10"/>
  <c r="P645" i="10"/>
  <c r="O645" i="10"/>
  <c r="N645" i="10"/>
  <c r="U644" i="10"/>
  <c r="R644" i="10"/>
  <c r="Q644" i="10"/>
  <c r="P644" i="10"/>
  <c r="O644" i="10"/>
  <c r="N644" i="10"/>
  <c r="U643" i="10"/>
  <c r="R643" i="10"/>
  <c r="Q643" i="10"/>
  <c r="P643" i="10"/>
  <c r="O643" i="10"/>
  <c r="N643" i="10"/>
  <c r="U642" i="10"/>
  <c r="R642" i="10"/>
  <c r="Q642" i="10"/>
  <c r="P642" i="10"/>
  <c r="O642" i="10"/>
  <c r="N642" i="10"/>
  <c r="U641" i="10"/>
  <c r="R641" i="10"/>
  <c r="Q641" i="10"/>
  <c r="P641" i="10"/>
  <c r="O641" i="10"/>
  <c r="N641" i="10"/>
  <c r="U640" i="10"/>
  <c r="R640" i="10"/>
  <c r="Q640" i="10"/>
  <c r="P640" i="10"/>
  <c r="O640" i="10"/>
  <c r="N640" i="10"/>
  <c r="U639" i="10"/>
  <c r="R639" i="10"/>
  <c r="Q639" i="10"/>
  <c r="P639" i="10"/>
  <c r="O639" i="10"/>
  <c r="N639" i="10"/>
  <c r="U638" i="10"/>
  <c r="R638" i="10"/>
  <c r="Q638" i="10"/>
  <c r="P638" i="10"/>
  <c r="O638" i="10"/>
  <c r="N638" i="10"/>
  <c r="U637" i="10"/>
  <c r="R637" i="10"/>
  <c r="Q637" i="10"/>
  <c r="P637" i="10"/>
  <c r="O637" i="10"/>
  <c r="N637" i="10"/>
  <c r="U636" i="10"/>
  <c r="R636" i="10"/>
  <c r="Q636" i="10"/>
  <c r="P636" i="10"/>
  <c r="O636" i="10"/>
  <c r="N636" i="10"/>
  <c r="U635" i="10"/>
  <c r="R635" i="10"/>
  <c r="Q635" i="10"/>
  <c r="P635" i="10"/>
  <c r="O635" i="10"/>
  <c r="N635" i="10"/>
  <c r="U634" i="10"/>
  <c r="R634" i="10"/>
  <c r="Q634" i="10"/>
  <c r="P634" i="10"/>
  <c r="O634" i="10"/>
  <c r="N634" i="10"/>
  <c r="U633" i="10"/>
  <c r="R633" i="10"/>
  <c r="Q633" i="10"/>
  <c r="P633" i="10"/>
  <c r="O633" i="10"/>
  <c r="N633" i="10"/>
  <c r="U632" i="10"/>
  <c r="R632" i="10"/>
  <c r="Q632" i="10"/>
  <c r="P632" i="10"/>
  <c r="O632" i="10"/>
  <c r="N632" i="10"/>
  <c r="U631" i="10"/>
  <c r="R631" i="10"/>
  <c r="Q631" i="10"/>
  <c r="P631" i="10"/>
  <c r="O631" i="10"/>
  <c r="N631" i="10"/>
  <c r="U630" i="10"/>
  <c r="R630" i="10"/>
  <c r="Q630" i="10"/>
  <c r="P630" i="10"/>
  <c r="O630" i="10"/>
  <c r="N630" i="10"/>
  <c r="U629" i="10"/>
  <c r="R629" i="10"/>
  <c r="Q629" i="10"/>
  <c r="P629" i="10"/>
  <c r="O629" i="10"/>
  <c r="N629" i="10"/>
  <c r="U628" i="10"/>
  <c r="R628" i="10"/>
  <c r="Q628" i="10"/>
  <c r="P628" i="10"/>
  <c r="O628" i="10"/>
  <c r="N628" i="10"/>
  <c r="U627" i="10"/>
  <c r="R627" i="10"/>
  <c r="Q627" i="10"/>
  <c r="P627" i="10"/>
  <c r="O627" i="10"/>
  <c r="N627" i="10"/>
  <c r="U626" i="10"/>
  <c r="R626" i="10"/>
  <c r="Q626" i="10"/>
  <c r="P626" i="10"/>
  <c r="O626" i="10"/>
  <c r="N626" i="10"/>
  <c r="U625" i="10"/>
  <c r="R625" i="10"/>
  <c r="Q625" i="10"/>
  <c r="P625" i="10"/>
  <c r="O625" i="10"/>
  <c r="N625" i="10"/>
  <c r="U624" i="10"/>
  <c r="R624" i="10"/>
  <c r="Q624" i="10"/>
  <c r="P624" i="10"/>
  <c r="O624" i="10"/>
  <c r="N624" i="10"/>
  <c r="U623" i="10"/>
  <c r="R623" i="10"/>
  <c r="Q623" i="10"/>
  <c r="P623" i="10"/>
  <c r="O623" i="10"/>
  <c r="N623" i="10"/>
  <c r="U622" i="10"/>
  <c r="R622" i="10"/>
  <c r="Q622" i="10"/>
  <c r="P622" i="10"/>
  <c r="O622" i="10"/>
  <c r="N622" i="10"/>
  <c r="U621" i="10"/>
  <c r="R621" i="10"/>
  <c r="Q621" i="10"/>
  <c r="P621" i="10"/>
  <c r="O621" i="10"/>
  <c r="N621" i="10"/>
  <c r="U620" i="10"/>
  <c r="R620" i="10"/>
  <c r="Q620" i="10"/>
  <c r="P620" i="10"/>
  <c r="O620" i="10"/>
  <c r="N620" i="10"/>
  <c r="U619" i="10"/>
  <c r="R619" i="10"/>
  <c r="Q619" i="10"/>
  <c r="P619" i="10"/>
  <c r="O619" i="10"/>
  <c r="N619" i="10"/>
  <c r="U618" i="10"/>
  <c r="R618" i="10"/>
  <c r="Q618" i="10"/>
  <c r="P618" i="10"/>
  <c r="O618" i="10"/>
  <c r="N618" i="10"/>
  <c r="U617" i="10"/>
  <c r="R617" i="10"/>
  <c r="Q617" i="10"/>
  <c r="P617" i="10"/>
  <c r="O617" i="10"/>
  <c r="N617" i="10"/>
  <c r="U616" i="10"/>
  <c r="R616" i="10"/>
  <c r="Q616" i="10"/>
  <c r="P616" i="10"/>
  <c r="O616" i="10"/>
  <c r="N616" i="10"/>
  <c r="U615" i="10"/>
  <c r="R615" i="10"/>
  <c r="Q615" i="10"/>
  <c r="P615" i="10"/>
  <c r="O615" i="10"/>
  <c r="N615" i="10"/>
  <c r="U614" i="10"/>
  <c r="R614" i="10"/>
  <c r="Q614" i="10"/>
  <c r="P614" i="10"/>
  <c r="O614" i="10"/>
  <c r="N614" i="10"/>
  <c r="U613" i="10"/>
  <c r="R613" i="10"/>
  <c r="Q613" i="10"/>
  <c r="P613" i="10"/>
  <c r="O613" i="10"/>
  <c r="N613" i="10"/>
  <c r="U612" i="10"/>
  <c r="R612" i="10"/>
  <c r="Q612" i="10"/>
  <c r="P612" i="10"/>
  <c r="O612" i="10"/>
  <c r="N612" i="10"/>
  <c r="U611" i="10"/>
  <c r="R611" i="10"/>
  <c r="Q611" i="10"/>
  <c r="P611" i="10"/>
  <c r="O611" i="10"/>
  <c r="N611" i="10"/>
  <c r="U610" i="10"/>
  <c r="R610" i="10"/>
  <c r="Q610" i="10"/>
  <c r="P610" i="10"/>
  <c r="O610" i="10"/>
  <c r="N610" i="10"/>
  <c r="U609" i="10"/>
  <c r="R609" i="10"/>
  <c r="Q609" i="10"/>
  <c r="P609" i="10"/>
  <c r="O609" i="10"/>
  <c r="N609" i="10"/>
  <c r="U608" i="10"/>
  <c r="R608" i="10"/>
  <c r="Q608" i="10"/>
  <c r="P608" i="10"/>
  <c r="O608" i="10"/>
  <c r="N608" i="10"/>
  <c r="U607" i="10"/>
  <c r="R607" i="10"/>
  <c r="Q607" i="10"/>
  <c r="P607" i="10"/>
  <c r="O607" i="10"/>
  <c r="N607" i="10"/>
  <c r="U606" i="10"/>
  <c r="R606" i="10"/>
  <c r="Q606" i="10"/>
  <c r="P606" i="10"/>
  <c r="O606" i="10"/>
  <c r="N606" i="10"/>
  <c r="U605" i="10"/>
  <c r="R605" i="10"/>
  <c r="Q605" i="10"/>
  <c r="P605" i="10"/>
  <c r="O605" i="10"/>
  <c r="N605" i="10"/>
  <c r="U604" i="10"/>
  <c r="R604" i="10"/>
  <c r="Q604" i="10"/>
  <c r="P604" i="10"/>
  <c r="O604" i="10"/>
  <c r="N604" i="10"/>
  <c r="U603" i="10"/>
  <c r="R603" i="10"/>
  <c r="Q603" i="10"/>
  <c r="P603" i="10"/>
  <c r="O603" i="10"/>
  <c r="N603" i="10"/>
  <c r="U602" i="10"/>
  <c r="R602" i="10"/>
  <c r="Q602" i="10"/>
  <c r="P602" i="10"/>
  <c r="O602" i="10"/>
  <c r="N602" i="10"/>
  <c r="U601" i="10"/>
  <c r="R601" i="10"/>
  <c r="Q601" i="10"/>
  <c r="P601" i="10"/>
  <c r="O601" i="10"/>
  <c r="N601" i="10"/>
  <c r="U600" i="10"/>
  <c r="R600" i="10"/>
  <c r="Q600" i="10"/>
  <c r="P600" i="10"/>
  <c r="O600" i="10"/>
  <c r="N600" i="10"/>
  <c r="U599" i="10"/>
  <c r="R599" i="10"/>
  <c r="Q599" i="10"/>
  <c r="P599" i="10"/>
  <c r="O599" i="10"/>
  <c r="N599" i="10"/>
  <c r="U598" i="10"/>
  <c r="R598" i="10"/>
  <c r="Q598" i="10"/>
  <c r="P598" i="10"/>
  <c r="O598" i="10"/>
  <c r="N598" i="10"/>
  <c r="U597" i="10"/>
  <c r="R597" i="10"/>
  <c r="Q597" i="10"/>
  <c r="P597" i="10"/>
  <c r="O597" i="10"/>
  <c r="N597" i="10"/>
  <c r="U596" i="10"/>
  <c r="R596" i="10"/>
  <c r="Q596" i="10"/>
  <c r="P596" i="10"/>
  <c r="O596" i="10"/>
  <c r="N596" i="10"/>
  <c r="U595" i="10"/>
  <c r="R595" i="10"/>
  <c r="Q595" i="10"/>
  <c r="P595" i="10"/>
  <c r="O595" i="10"/>
  <c r="N595" i="10"/>
  <c r="U594" i="10"/>
  <c r="R594" i="10"/>
  <c r="Q594" i="10"/>
  <c r="P594" i="10"/>
  <c r="O594" i="10"/>
  <c r="N594" i="10"/>
  <c r="U593" i="10"/>
  <c r="R593" i="10"/>
  <c r="Q593" i="10"/>
  <c r="P593" i="10"/>
  <c r="O593" i="10"/>
  <c r="N593" i="10"/>
  <c r="U592" i="10"/>
  <c r="R592" i="10"/>
  <c r="Q592" i="10"/>
  <c r="P592" i="10"/>
  <c r="O592" i="10"/>
  <c r="N592" i="10"/>
  <c r="U591" i="10"/>
  <c r="R591" i="10"/>
  <c r="Q591" i="10"/>
  <c r="P591" i="10"/>
  <c r="O591" i="10"/>
  <c r="N591" i="10"/>
  <c r="U590" i="10"/>
  <c r="R590" i="10"/>
  <c r="Q590" i="10"/>
  <c r="P590" i="10"/>
  <c r="O590" i="10"/>
  <c r="N590" i="10"/>
  <c r="U589" i="10"/>
  <c r="R589" i="10"/>
  <c r="Q589" i="10"/>
  <c r="P589" i="10"/>
  <c r="O589" i="10"/>
  <c r="N589" i="10"/>
  <c r="U588" i="10"/>
  <c r="R588" i="10"/>
  <c r="Q588" i="10"/>
  <c r="P588" i="10"/>
  <c r="O588" i="10"/>
  <c r="N588" i="10"/>
  <c r="U587" i="10"/>
  <c r="R587" i="10"/>
  <c r="Q587" i="10"/>
  <c r="P587" i="10"/>
  <c r="O587" i="10"/>
  <c r="N587" i="10"/>
  <c r="U586" i="10"/>
  <c r="R586" i="10"/>
  <c r="Q586" i="10"/>
  <c r="P586" i="10"/>
  <c r="O586" i="10"/>
  <c r="N586" i="10"/>
  <c r="U585" i="10"/>
  <c r="R585" i="10"/>
  <c r="Q585" i="10"/>
  <c r="P585" i="10"/>
  <c r="O585" i="10"/>
  <c r="N585" i="10"/>
  <c r="U584" i="10"/>
  <c r="R584" i="10"/>
  <c r="Q584" i="10"/>
  <c r="P584" i="10"/>
  <c r="O584" i="10"/>
  <c r="N584" i="10"/>
  <c r="U583" i="10"/>
  <c r="R583" i="10"/>
  <c r="Q583" i="10"/>
  <c r="P583" i="10"/>
  <c r="O583" i="10"/>
  <c r="N583" i="10"/>
  <c r="U582" i="10"/>
  <c r="R582" i="10"/>
  <c r="Q582" i="10"/>
  <c r="P582" i="10"/>
  <c r="O582" i="10"/>
  <c r="N582" i="10"/>
  <c r="U581" i="10"/>
  <c r="R581" i="10"/>
  <c r="Q581" i="10"/>
  <c r="P581" i="10"/>
  <c r="O581" i="10"/>
  <c r="N581" i="10"/>
  <c r="U580" i="10"/>
  <c r="R580" i="10"/>
  <c r="Q580" i="10"/>
  <c r="P580" i="10"/>
  <c r="O580" i="10"/>
  <c r="N580" i="10"/>
  <c r="U579" i="10"/>
  <c r="R579" i="10"/>
  <c r="Q579" i="10"/>
  <c r="P579" i="10"/>
  <c r="O579" i="10"/>
  <c r="N579" i="10"/>
  <c r="U578" i="10"/>
  <c r="R578" i="10"/>
  <c r="Q578" i="10"/>
  <c r="P578" i="10"/>
  <c r="O578" i="10"/>
  <c r="N578" i="10"/>
  <c r="U577" i="10"/>
  <c r="R577" i="10"/>
  <c r="Q577" i="10"/>
  <c r="P577" i="10"/>
  <c r="O577" i="10"/>
  <c r="N577" i="10"/>
  <c r="U576" i="10"/>
  <c r="R576" i="10"/>
  <c r="Q576" i="10"/>
  <c r="P576" i="10"/>
  <c r="O576" i="10"/>
  <c r="N576" i="10"/>
  <c r="U575" i="10"/>
  <c r="R575" i="10"/>
  <c r="Q575" i="10"/>
  <c r="P575" i="10"/>
  <c r="O575" i="10"/>
  <c r="N575" i="10"/>
  <c r="U574" i="10"/>
  <c r="R574" i="10"/>
  <c r="Q574" i="10"/>
  <c r="P574" i="10"/>
  <c r="O574" i="10"/>
  <c r="N574" i="10"/>
  <c r="U573" i="10"/>
  <c r="R573" i="10"/>
  <c r="Q573" i="10"/>
  <c r="P573" i="10"/>
  <c r="O573" i="10"/>
  <c r="N573" i="10"/>
  <c r="U572" i="10"/>
  <c r="R572" i="10"/>
  <c r="Q572" i="10"/>
  <c r="P572" i="10"/>
  <c r="O572" i="10"/>
  <c r="N572" i="10"/>
  <c r="U571" i="10"/>
  <c r="R571" i="10"/>
  <c r="Q571" i="10"/>
  <c r="P571" i="10"/>
  <c r="O571" i="10"/>
  <c r="N571" i="10"/>
  <c r="U570" i="10"/>
  <c r="R570" i="10"/>
  <c r="Q570" i="10"/>
  <c r="P570" i="10"/>
  <c r="O570" i="10"/>
  <c r="N570" i="10"/>
  <c r="U569" i="10"/>
  <c r="R569" i="10"/>
  <c r="Q569" i="10"/>
  <c r="P569" i="10"/>
  <c r="O569" i="10"/>
  <c r="N569" i="10"/>
  <c r="U568" i="10"/>
  <c r="R568" i="10"/>
  <c r="Q568" i="10"/>
  <c r="P568" i="10"/>
  <c r="O568" i="10"/>
  <c r="N568" i="10"/>
  <c r="U567" i="10"/>
  <c r="R567" i="10"/>
  <c r="Q567" i="10"/>
  <c r="P567" i="10"/>
  <c r="O567" i="10"/>
  <c r="N567" i="10"/>
  <c r="U566" i="10"/>
  <c r="R566" i="10"/>
  <c r="Q566" i="10"/>
  <c r="P566" i="10"/>
  <c r="O566" i="10"/>
  <c r="N566" i="10"/>
  <c r="U565" i="10"/>
  <c r="R565" i="10"/>
  <c r="Q565" i="10"/>
  <c r="P565" i="10"/>
  <c r="O565" i="10"/>
  <c r="N565" i="10"/>
  <c r="U564" i="10"/>
  <c r="R564" i="10"/>
  <c r="Q564" i="10"/>
  <c r="P564" i="10"/>
  <c r="O564" i="10"/>
  <c r="N564" i="10"/>
  <c r="U563" i="10"/>
  <c r="R563" i="10"/>
  <c r="Q563" i="10"/>
  <c r="P563" i="10"/>
  <c r="O563" i="10"/>
  <c r="N563" i="10"/>
  <c r="U562" i="10"/>
  <c r="R562" i="10"/>
  <c r="Q562" i="10"/>
  <c r="P562" i="10"/>
  <c r="O562" i="10"/>
  <c r="N562" i="10"/>
  <c r="U561" i="10"/>
  <c r="R561" i="10"/>
  <c r="Q561" i="10"/>
  <c r="P561" i="10"/>
  <c r="O561" i="10"/>
  <c r="N561" i="10"/>
  <c r="U560" i="10"/>
  <c r="R560" i="10"/>
  <c r="Q560" i="10"/>
  <c r="P560" i="10"/>
  <c r="O560" i="10"/>
  <c r="N560" i="10"/>
  <c r="U559" i="10"/>
  <c r="R559" i="10"/>
  <c r="Q559" i="10"/>
  <c r="P559" i="10"/>
  <c r="O559" i="10"/>
  <c r="N559" i="10"/>
  <c r="U558" i="10"/>
  <c r="R558" i="10"/>
  <c r="Q558" i="10"/>
  <c r="P558" i="10"/>
  <c r="O558" i="10"/>
  <c r="N558" i="10"/>
  <c r="U557" i="10"/>
  <c r="R557" i="10"/>
  <c r="Q557" i="10"/>
  <c r="P557" i="10"/>
  <c r="O557" i="10"/>
  <c r="N557" i="10"/>
  <c r="U556" i="10"/>
  <c r="R556" i="10"/>
  <c r="Q556" i="10"/>
  <c r="P556" i="10"/>
  <c r="O556" i="10"/>
  <c r="N556" i="10"/>
  <c r="U555" i="10"/>
  <c r="R555" i="10"/>
  <c r="Q555" i="10"/>
  <c r="P555" i="10"/>
  <c r="O555" i="10"/>
  <c r="N555" i="10"/>
  <c r="U554" i="10"/>
  <c r="R554" i="10"/>
  <c r="Q554" i="10"/>
  <c r="P554" i="10"/>
  <c r="O554" i="10"/>
  <c r="N554" i="10"/>
  <c r="U553" i="10"/>
  <c r="R553" i="10"/>
  <c r="Q553" i="10"/>
  <c r="P553" i="10"/>
  <c r="O553" i="10"/>
  <c r="N553" i="10"/>
  <c r="U552" i="10"/>
  <c r="R552" i="10"/>
  <c r="Q552" i="10"/>
  <c r="P552" i="10"/>
  <c r="O552" i="10"/>
  <c r="N552" i="10"/>
  <c r="U551" i="10"/>
  <c r="R551" i="10"/>
  <c r="Q551" i="10"/>
  <c r="P551" i="10"/>
  <c r="O551" i="10"/>
  <c r="N551" i="10"/>
  <c r="U550" i="10"/>
  <c r="R550" i="10"/>
  <c r="Q550" i="10"/>
  <c r="P550" i="10"/>
  <c r="O550" i="10"/>
  <c r="N550" i="10"/>
  <c r="U549" i="10"/>
  <c r="R549" i="10"/>
  <c r="Q549" i="10"/>
  <c r="P549" i="10"/>
  <c r="O549" i="10"/>
  <c r="N549" i="10"/>
  <c r="U548" i="10"/>
  <c r="R548" i="10"/>
  <c r="Q548" i="10"/>
  <c r="P548" i="10"/>
  <c r="O548" i="10"/>
  <c r="N548" i="10"/>
  <c r="U547" i="10"/>
  <c r="R547" i="10"/>
  <c r="Q547" i="10"/>
  <c r="P547" i="10"/>
  <c r="O547" i="10"/>
  <c r="N547" i="10"/>
  <c r="U546" i="10"/>
  <c r="R546" i="10"/>
  <c r="Q546" i="10"/>
  <c r="P546" i="10"/>
  <c r="O546" i="10"/>
  <c r="N546" i="10"/>
  <c r="U545" i="10"/>
  <c r="R545" i="10"/>
  <c r="Q545" i="10"/>
  <c r="P545" i="10"/>
  <c r="O545" i="10"/>
  <c r="N545" i="10"/>
  <c r="U544" i="10"/>
  <c r="R544" i="10"/>
  <c r="Q544" i="10"/>
  <c r="P544" i="10"/>
  <c r="O544" i="10"/>
  <c r="N544" i="10"/>
  <c r="U543" i="10"/>
  <c r="R543" i="10"/>
  <c r="Q543" i="10"/>
  <c r="P543" i="10"/>
  <c r="O543" i="10"/>
  <c r="N543" i="10"/>
  <c r="U542" i="10"/>
  <c r="R542" i="10"/>
  <c r="Q542" i="10"/>
  <c r="P542" i="10"/>
  <c r="O542" i="10"/>
  <c r="N542" i="10"/>
  <c r="U541" i="10"/>
  <c r="R541" i="10"/>
  <c r="Q541" i="10"/>
  <c r="P541" i="10"/>
  <c r="O541" i="10"/>
  <c r="N541" i="10"/>
  <c r="U540" i="10"/>
  <c r="R540" i="10"/>
  <c r="Q540" i="10"/>
  <c r="P540" i="10"/>
  <c r="O540" i="10"/>
  <c r="N540" i="10"/>
  <c r="U539" i="10"/>
  <c r="R539" i="10"/>
  <c r="Q539" i="10"/>
  <c r="P539" i="10"/>
  <c r="O539" i="10"/>
  <c r="N539" i="10"/>
  <c r="U538" i="10"/>
  <c r="R538" i="10"/>
  <c r="Q538" i="10"/>
  <c r="P538" i="10"/>
  <c r="O538" i="10"/>
  <c r="N538" i="10"/>
  <c r="U537" i="10"/>
  <c r="R537" i="10"/>
  <c r="Q537" i="10"/>
  <c r="P537" i="10"/>
  <c r="O537" i="10"/>
  <c r="N537" i="10"/>
  <c r="U536" i="10"/>
  <c r="R536" i="10"/>
  <c r="Q536" i="10"/>
  <c r="P536" i="10"/>
  <c r="O536" i="10"/>
  <c r="N536" i="10"/>
  <c r="U535" i="10"/>
  <c r="R535" i="10"/>
  <c r="Q535" i="10"/>
  <c r="P535" i="10"/>
  <c r="O535" i="10"/>
  <c r="N535" i="10"/>
  <c r="U534" i="10"/>
  <c r="R534" i="10"/>
  <c r="Q534" i="10"/>
  <c r="P534" i="10"/>
  <c r="O534" i="10"/>
  <c r="N534" i="10"/>
  <c r="U533" i="10"/>
  <c r="R533" i="10"/>
  <c r="Q533" i="10"/>
  <c r="P533" i="10"/>
  <c r="O533" i="10"/>
  <c r="N533" i="10"/>
  <c r="U532" i="10"/>
  <c r="R532" i="10"/>
  <c r="Q532" i="10"/>
  <c r="P532" i="10"/>
  <c r="O532" i="10"/>
  <c r="N532" i="10"/>
  <c r="U531" i="10"/>
  <c r="R531" i="10"/>
  <c r="Q531" i="10"/>
  <c r="P531" i="10"/>
  <c r="O531" i="10"/>
  <c r="N531" i="10"/>
  <c r="U530" i="10"/>
  <c r="R530" i="10"/>
  <c r="Q530" i="10"/>
  <c r="P530" i="10"/>
  <c r="O530" i="10"/>
  <c r="N530" i="10"/>
  <c r="U529" i="10"/>
  <c r="R529" i="10"/>
  <c r="Q529" i="10"/>
  <c r="P529" i="10"/>
  <c r="O529" i="10"/>
  <c r="N529" i="10"/>
  <c r="U528" i="10"/>
  <c r="R528" i="10"/>
  <c r="Q528" i="10"/>
  <c r="P528" i="10"/>
  <c r="O528" i="10"/>
  <c r="N528" i="10"/>
  <c r="U527" i="10"/>
  <c r="R527" i="10"/>
  <c r="Q527" i="10"/>
  <c r="P527" i="10"/>
  <c r="O527" i="10"/>
  <c r="N527" i="10"/>
  <c r="U526" i="10"/>
  <c r="R526" i="10"/>
  <c r="Q526" i="10"/>
  <c r="P526" i="10"/>
  <c r="O526" i="10"/>
  <c r="N526" i="10"/>
  <c r="U525" i="10"/>
  <c r="R525" i="10"/>
  <c r="Q525" i="10"/>
  <c r="P525" i="10"/>
  <c r="O525" i="10"/>
  <c r="N525" i="10"/>
  <c r="U524" i="10"/>
  <c r="R524" i="10"/>
  <c r="Q524" i="10"/>
  <c r="P524" i="10"/>
  <c r="O524" i="10"/>
  <c r="N524" i="10"/>
  <c r="U523" i="10"/>
  <c r="R523" i="10"/>
  <c r="Q523" i="10"/>
  <c r="P523" i="10"/>
  <c r="O523" i="10"/>
  <c r="N523" i="10"/>
  <c r="U522" i="10"/>
  <c r="R522" i="10"/>
  <c r="Q522" i="10"/>
  <c r="P522" i="10"/>
  <c r="O522" i="10"/>
  <c r="N522" i="10"/>
  <c r="U521" i="10"/>
  <c r="R521" i="10"/>
  <c r="Q521" i="10"/>
  <c r="P521" i="10"/>
  <c r="O521" i="10"/>
  <c r="N521" i="10"/>
  <c r="U520" i="10"/>
  <c r="R520" i="10"/>
  <c r="Q520" i="10"/>
  <c r="P520" i="10"/>
  <c r="O520" i="10"/>
  <c r="N520" i="10"/>
  <c r="U519" i="10"/>
  <c r="R519" i="10"/>
  <c r="Q519" i="10"/>
  <c r="P519" i="10"/>
  <c r="O519" i="10"/>
  <c r="N519" i="10"/>
  <c r="U518" i="10"/>
  <c r="R518" i="10"/>
  <c r="Q518" i="10"/>
  <c r="P518" i="10"/>
  <c r="O518" i="10"/>
  <c r="N518" i="10"/>
  <c r="U517" i="10"/>
  <c r="R517" i="10"/>
  <c r="Q517" i="10"/>
  <c r="P517" i="10"/>
  <c r="O517" i="10"/>
  <c r="N517" i="10"/>
  <c r="U516" i="10"/>
  <c r="R516" i="10"/>
  <c r="Q516" i="10"/>
  <c r="P516" i="10"/>
  <c r="O516" i="10"/>
  <c r="N516" i="10"/>
  <c r="U515" i="10"/>
  <c r="R515" i="10"/>
  <c r="Q515" i="10"/>
  <c r="P515" i="10"/>
  <c r="O515" i="10"/>
  <c r="N515" i="10"/>
  <c r="U514" i="10"/>
  <c r="R514" i="10"/>
  <c r="Q514" i="10"/>
  <c r="P514" i="10"/>
  <c r="O514" i="10"/>
  <c r="N514" i="10"/>
  <c r="U513" i="10"/>
  <c r="R513" i="10"/>
  <c r="Q513" i="10"/>
  <c r="P513" i="10"/>
  <c r="O513" i="10"/>
  <c r="N513" i="10"/>
  <c r="U512" i="10"/>
  <c r="R512" i="10"/>
  <c r="Q512" i="10"/>
  <c r="P512" i="10"/>
  <c r="O512" i="10"/>
  <c r="N512" i="10"/>
  <c r="U511" i="10"/>
  <c r="R511" i="10"/>
  <c r="Q511" i="10"/>
  <c r="P511" i="10"/>
  <c r="O511" i="10"/>
  <c r="N511" i="10"/>
  <c r="U510" i="10"/>
  <c r="R510" i="10"/>
  <c r="Q510" i="10"/>
  <c r="P510" i="10"/>
  <c r="O510" i="10"/>
  <c r="N510" i="10"/>
  <c r="U509" i="10"/>
  <c r="R509" i="10"/>
  <c r="Q509" i="10"/>
  <c r="P509" i="10"/>
  <c r="O509" i="10"/>
  <c r="N509" i="10"/>
  <c r="U508" i="10"/>
  <c r="R508" i="10"/>
  <c r="Q508" i="10"/>
  <c r="P508" i="10"/>
  <c r="O508" i="10"/>
  <c r="N508" i="10"/>
  <c r="U507" i="10"/>
  <c r="R507" i="10"/>
  <c r="Q507" i="10"/>
  <c r="P507" i="10"/>
  <c r="O507" i="10"/>
  <c r="N507" i="10"/>
  <c r="U506" i="10"/>
  <c r="R506" i="10"/>
  <c r="Q506" i="10"/>
  <c r="P506" i="10"/>
  <c r="O506" i="10"/>
  <c r="N506" i="10"/>
  <c r="U505" i="10"/>
  <c r="R505" i="10"/>
  <c r="Q505" i="10"/>
  <c r="P505" i="10"/>
  <c r="O505" i="10"/>
  <c r="N505" i="10"/>
  <c r="U504" i="10"/>
  <c r="R504" i="10"/>
  <c r="Q504" i="10"/>
  <c r="P504" i="10"/>
  <c r="O504" i="10"/>
  <c r="N504" i="10"/>
  <c r="U503" i="10"/>
  <c r="R503" i="10"/>
  <c r="Q503" i="10"/>
  <c r="P503" i="10"/>
  <c r="O503" i="10"/>
  <c r="N503" i="10"/>
  <c r="U502" i="10"/>
  <c r="R502" i="10"/>
  <c r="Q502" i="10"/>
  <c r="P502" i="10"/>
  <c r="O502" i="10"/>
  <c r="N502" i="10"/>
  <c r="U501" i="10"/>
  <c r="R501" i="10"/>
  <c r="Q501" i="10"/>
  <c r="P501" i="10"/>
  <c r="O501" i="10"/>
  <c r="N501" i="10"/>
  <c r="U500" i="10"/>
  <c r="R500" i="10"/>
  <c r="Q500" i="10"/>
  <c r="P500" i="10"/>
  <c r="O500" i="10"/>
  <c r="N500" i="10"/>
  <c r="U499" i="10"/>
  <c r="R499" i="10"/>
  <c r="Q499" i="10"/>
  <c r="P499" i="10"/>
  <c r="O499" i="10"/>
  <c r="N499" i="10"/>
  <c r="U498" i="10"/>
  <c r="R498" i="10"/>
  <c r="Q498" i="10"/>
  <c r="P498" i="10"/>
  <c r="O498" i="10"/>
  <c r="N498" i="10"/>
  <c r="U497" i="10"/>
  <c r="R497" i="10"/>
  <c r="Q497" i="10"/>
  <c r="P497" i="10"/>
  <c r="O497" i="10"/>
  <c r="N497" i="10"/>
  <c r="U496" i="10"/>
  <c r="R496" i="10"/>
  <c r="Q496" i="10"/>
  <c r="P496" i="10"/>
  <c r="O496" i="10"/>
  <c r="N496" i="10"/>
  <c r="U495" i="10"/>
  <c r="R495" i="10"/>
  <c r="Q495" i="10"/>
  <c r="P495" i="10"/>
  <c r="O495" i="10"/>
  <c r="N495" i="10"/>
  <c r="U494" i="10"/>
  <c r="R494" i="10"/>
  <c r="Q494" i="10"/>
  <c r="P494" i="10"/>
  <c r="O494" i="10"/>
  <c r="N494" i="10"/>
  <c r="U493" i="10"/>
  <c r="R493" i="10"/>
  <c r="Q493" i="10"/>
  <c r="P493" i="10"/>
  <c r="O493" i="10"/>
  <c r="N493" i="10"/>
  <c r="U492" i="10"/>
  <c r="R492" i="10"/>
  <c r="Q492" i="10"/>
  <c r="P492" i="10"/>
  <c r="O492" i="10"/>
  <c r="N492" i="10"/>
  <c r="U491" i="10"/>
  <c r="R491" i="10"/>
  <c r="Q491" i="10"/>
  <c r="P491" i="10"/>
  <c r="O491" i="10"/>
  <c r="N491" i="10"/>
  <c r="U490" i="10"/>
  <c r="R490" i="10"/>
  <c r="Q490" i="10"/>
  <c r="P490" i="10"/>
  <c r="O490" i="10"/>
  <c r="N490" i="10"/>
  <c r="U489" i="10"/>
  <c r="R489" i="10"/>
  <c r="Q489" i="10"/>
  <c r="P489" i="10"/>
  <c r="O489" i="10"/>
  <c r="N489" i="10"/>
  <c r="U488" i="10"/>
  <c r="R488" i="10"/>
  <c r="Q488" i="10"/>
  <c r="P488" i="10"/>
  <c r="O488" i="10"/>
  <c r="N488" i="10"/>
  <c r="U487" i="10"/>
  <c r="R487" i="10"/>
  <c r="Q487" i="10"/>
  <c r="P487" i="10"/>
  <c r="O487" i="10"/>
  <c r="N487" i="10"/>
  <c r="U486" i="10"/>
  <c r="R486" i="10"/>
  <c r="Q486" i="10"/>
  <c r="P486" i="10"/>
  <c r="O486" i="10"/>
  <c r="N486" i="10"/>
  <c r="U485" i="10"/>
  <c r="R485" i="10"/>
  <c r="Q485" i="10"/>
  <c r="P485" i="10"/>
  <c r="O485" i="10"/>
  <c r="N485" i="10"/>
  <c r="U484" i="10"/>
  <c r="R484" i="10"/>
  <c r="Q484" i="10"/>
  <c r="P484" i="10"/>
  <c r="O484" i="10"/>
  <c r="N484" i="10"/>
  <c r="U483" i="10"/>
  <c r="R483" i="10"/>
  <c r="Q483" i="10"/>
  <c r="P483" i="10"/>
  <c r="O483" i="10"/>
  <c r="N483" i="10"/>
  <c r="U482" i="10"/>
  <c r="R482" i="10"/>
  <c r="Q482" i="10"/>
  <c r="P482" i="10"/>
  <c r="O482" i="10"/>
  <c r="N482" i="10"/>
  <c r="U481" i="10"/>
  <c r="R481" i="10"/>
  <c r="Q481" i="10"/>
  <c r="P481" i="10"/>
  <c r="O481" i="10"/>
  <c r="N481" i="10"/>
  <c r="U480" i="10"/>
  <c r="R480" i="10"/>
  <c r="Q480" i="10"/>
  <c r="P480" i="10"/>
  <c r="O480" i="10"/>
  <c r="N480" i="10"/>
  <c r="U479" i="10"/>
  <c r="R479" i="10"/>
  <c r="Q479" i="10"/>
  <c r="P479" i="10"/>
  <c r="O479" i="10"/>
  <c r="N479" i="10"/>
  <c r="U478" i="10"/>
  <c r="R478" i="10"/>
  <c r="Q478" i="10"/>
  <c r="P478" i="10"/>
  <c r="O478" i="10"/>
  <c r="N478" i="10"/>
  <c r="U477" i="10"/>
  <c r="R477" i="10"/>
  <c r="Q477" i="10"/>
  <c r="P477" i="10"/>
  <c r="O477" i="10"/>
  <c r="N477" i="10"/>
  <c r="U476" i="10"/>
  <c r="R476" i="10"/>
  <c r="Q476" i="10"/>
  <c r="P476" i="10"/>
  <c r="O476" i="10"/>
  <c r="N476" i="10"/>
  <c r="U475" i="10"/>
  <c r="R475" i="10"/>
  <c r="Q475" i="10"/>
  <c r="P475" i="10"/>
  <c r="O475" i="10"/>
  <c r="N475" i="10"/>
  <c r="U474" i="10"/>
  <c r="R474" i="10"/>
  <c r="Q474" i="10"/>
  <c r="P474" i="10"/>
  <c r="O474" i="10"/>
  <c r="N474" i="10"/>
  <c r="U473" i="10"/>
  <c r="R473" i="10"/>
  <c r="Q473" i="10"/>
  <c r="P473" i="10"/>
  <c r="O473" i="10"/>
  <c r="N473" i="10"/>
  <c r="U472" i="10"/>
  <c r="R472" i="10"/>
  <c r="Q472" i="10"/>
  <c r="P472" i="10"/>
  <c r="O472" i="10"/>
  <c r="N472" i="10"/>
  <c r="U471" i="10"/>
  <c r="R471" i="10"/>
  <c r="Q471" i="10"/>
  <c r="P471" i="10"/>
  <c r="O471" i="10"/>
  <c r="N471" i="10"/>
  <c r="U470" i="10"/>
  <c r="R470" i="10"/>
  <c r="Q470" i="10"/>
  <c r="P470" i="10"/>
  <c r="O470" i="10"/>
  <c r="N470" i="10"/>
  <c r="U469" i="10"/>
  <c r="R469" i="10"/>
  <c r="Q469" i="10"/>
  <c r="P469" i="10"/>
  <c r="O469" i="10"/>
  <c r="N469" i="10"/>
  <c r="U468" i="10"/>
  <c r="R468" i="10"/>
  <c r="Q468" i="10"/>
  <c r="P468" i="10"/>
  <c r="O468" i="10"/>
  <c r="N468" i="10"/>
  <c r="U467" i="10"/>
  <c r="R467" i="10"/>
  <c r="Q467" i="10"/>
  <c r="P467" i="10"/>
  <c r="O467" i="10"/>
  <c r="N467" i="10"/>
  <c r="U466" i="10"/>
  <c r="R466" i="10"/>
  <c r="Q466" i="10"/>
  <c r="P466" i="10"/>
  <c r="O466" i="10"/>
  <c r="N466" i="10"/>
  <c r="U465" i="10"/>
  <c r="R465" i="10"/>
  <c r="Q465" i="10"/>
  <c r="P465" i="10"/>
  <c r="O465" i="10"/>
  <c r="N465" i="10"/>
  <c r="U464" i="10"/>
  <c r="R464" i="10"/>
  <c r="Q464" i="10"/>
  <c r="P464" i="10"/>
  <c r="O464" i="10"/>
  <c r="N464" i="10"/>
  <c r="U463" i="10"/>
  <c r="R463" i="10"/>
  <c r="Q463" i="10"/>
  <c r="P463" i="10"/>
  <c r="O463" i="10"/>
  <c r="N463" i="10"/>
  <c r="U462" i="10"/>
  <c r="R462" i="10"/>
  <c r="Q462" i="10"/>
  <c r="P462" i="10"/>
  <c r="O462" i="10"/>
  <c r="N462" i="10"/>
  <c r="U461" i="10"/>
  <c r="R461" i="10"/>
  <c r="Q461" i="10"/>
  <c r="P461" i="10"/>
  <c r="O461" i="10"/>
  <c r="N461" i="10"/>
  <c r="U460" i="10"/>
  <c r="R460" i="10"/>
  <c r="Q460" i="10"/>
  <c r="P460" i="10"/>
  <c r="O460" i="10"/>
  <c r="N460" i="10"/>
  <c r="U459" i="10"/>
  <c r="R459" i="10"/>
  <c r="Q459" i="10"/>
  <c r="P459" i="10"/>
  <c r="O459" i="10"/>
  <c r="N459" i="10"/>
  <c r="U458" i="10"/>
  <c r="R458" i="10"/>
  <c r="Q458" i="10"/>
  <c r="P458" i="10"/>
  <c r="O458" i="10"/>
  <c r="N458" i="10"/>
  <c r="U457" i="10"/>
  <c r="R457" i="10"/>
  <c r="Q457" i="10"/>
  <c r="P457" i="10"/>
  <c r="O457" i="10"/>
  <c r="N457" i="10"/>
  <c r="U456" i="10"/>
  <c r="R456" i="10"/>
  <c r="Q456" i="10"/>
  <c r="P456" i="10"/>
  <c r="O456" i="10"/>
  <c r="N456" i="10"/>
  <c r="U455" i="10"/>
  <c r="R455" i="10"/>
  <c r="Q455" i="10"/>
  <c r="P455" i="10"/>
  <c r="O455" i="10"/>
  <c r="N455" i="10"/>
  <c r="U454" i="10"/>
  <c r="R454" i="10"/>
  <c r="Q454" i="10"/>
  <c r="P454" i="10"/>
  <c r="O454" i="10"/>
  <c r="N454" i="10"/>
  <c r="U453" i="10"/>
  <c r="R453" i="10"/>
  <c r="Q453" i="10"/>
  <c r="P453" i="10"/>
  <c r="O453" i="10"/>
  <c r="N453" i="10"/>
  <c r="U452" i="10"/>
  <c r="R452" i="10"/>
  <c r="Q452" i="10"/>
  <c r="P452" i="10"/>
  <c r="O452" i="10"/>
  <c r="N452" i="10"/>
  <c r="U451" i="10"/>
  <c r="R451" i="10"/>
  <c r="Q451" i="10"/>
  <c r="P451" i="10"/>
  <c r="O451" i="10"/>
  <c r="N451" i="10"/>
  <c r="U450" i="10"/>
  <c r="R450" i="10"/>
  <c r="Q450" i="10"/>
  <c r="P450" i="10"/>
  <c r="O450" i="10"/>
  <c r="N450" i="10"/>
  <c r="U449" i="10"/>
  <c r="R449" i="10"/>
  <c r="Q449" i="10"/>
  <c r="P449" i="10"/>
  <c r="O449" i="10"/>
  <c r="N449" i="10"/>
  <c r="U448" i="10"/>
  <c r="R448" i="10"/>
  <c r="Q448" i="10"/>
  <c r="P448" i="10"/>
  <c r="O448" i="10"/>
  <c r="N448" i="10"/>
  <c r="U447" i="10"/>
  <c r="R447" i="10"/>
  <c r="Q447" i="10"/>
  <c r="P447" i="10"/>
  <c r="O447" i="10"/>
  <c r="N447" i="10"/>
  <c r="U446" i="10"/>
  <c r="R446" i="10"/>
  <c r="Q446" i="10"/>
  <c r="P446" i="10"/>
  <c r="O446" i="10"/>
  <c r="N446" i="10"/>
  <c r="U445" i="10"/>
  <c r="R445" i="10"/>
  <c r="Q445" i="10"/>
  <c r="P445" i="10"/>
  <c r="O445" i="10"/>
  <c r="N445" i="10"/>
  <c r="U444" i="10"/>
  <c r="R444" i="10"/>
  <c r="Q444" i="10"/>
  <c r="P444" i="10"/>
  <c r="O444" i="10"/>
  <c r="N444" i="10"/>
  <c r="U443" i="10"/>
  <c r="R443" i="10"/>
  <c r="Q443" i="10"/>
  <c r="P443" i="10"/>
  <c r="O443" i="10"/>
  <c r="N443" i="10"/>
  <c r="U442" i="10"/>
  <c r="R442" i="10"/>
  <c r="Q442" i="10"/>
  <c r="P442" i="10"/>
  <c r="O442" i="10"/>
  <c r="N442" i="10"/>
  <c r="U441" i="10"/>
  <c r="R441" i="10"/>
  <c r="Q441" i="10"/>
  <c r="P441" i="10"/>
  <c r="O441" i="10"/>
  <c r="N441" i="10"/>
  <c r="U440" i="10"/>
  <c r="R440" i="10"/>
  <c r="Q440" i="10"/>
  <c r="P440" i="10"/>
  <c r="O440" i="10"/>
  <c r="N440" i="10"/>
  <c r="U439" i="10"/>
  <c r="R439" i="10"/>
  <c r="Q439" i="10"/>
  <c r="P439" i="10"/>
  <c r="O439" i="10"/>
  <c r="N439" i="10"/>
  <c r="U438" i="10"/>
  <c r="R438" i="10"/>
  <c r="Q438" i="10"/>
  <c r="P438" i="10"/>
  <c r="O438" i="10"/>
  <c r="N438" i="10"/>
  <c r="U437" i="10"/>
  <c r="R437" i="10"/>
  <c r="Q437" i="10"/>
  <c r="P437" i="10"/>
  <c r="O437" i="10"/>
  <c r="N437" i="10"/>
  <c r="U436" i="10"/>
  <c r="R436" i="10"/>
  <c r="Q436" i="10"/>
  <c r="P436" i="10"/>
  <c r="O436" i="10"/>
  <c r="N436" i="10"/>
  <c r="U435" i="10"/>
  <c r="R435" i="10"/>
  <c r="Q435" i="10"/>
  <c r="P435" i="10"/>
  <c r="O435" i="10"/>
  <c r="N435" i="10"/>
  <c r="U434" i="10"/>
  <c r="R434" i="10"/>
  <c r="Q434" i="10"/>
  <c r="P434" i="10"/>
  <c r="O434" i="10"/>
  <c r="N434" i="10"/>
  <c r="U433" i="10"/>
  <c r="R433" i="10"/>
  <c r="Q433" i="10"/>
  <c r="P433" i="10"/>
  <c r="O433" i="10"/>
  <c r="N433" i="10"/>
  <c r="U432" i="10"/>
  <c r="R432" i="10"/>
  <c r="Q432" i="10"/>
  <c r="P432" i="10"/>
  <c r="O432" i="10"/>
  <c r="N432" i="10"/>
  <c r="U431" i="10"/>
  <c r="R431" i="10"/>
  <c r="Q431" i="10"/>
  <c r="P431" i="10"/>
  <c r="O431" i="10"/>
  <c r="N431" i="10"/>
  <c r="U430" i="10"/>
  <c r="R430" i="10"/>
  <c r="Q430" i="10"/>
  <c r="P430" i="10"/>
  <c r="O430" i="10"/>
  <c r="N430" i="10"/>
  <c r="U429" i="10"/>
  <c r="R429" i="10"/>
  <c r="Q429" i="10"/>
  <c r="P429" i="10"/>
  <c r="O429" i="10"/>
  <c r="N429" i="10"/>
  <c r="U428" i="10"/>
  <c r="R428" i="10"/>
  <c r="Q428" i="10"/>
  <c r="P428" i="10"/>
  <c r="O428" i="10"/>
  <c r="N428" i="10"/>
  <c r="U427" i="10"/>
  <c r="R427" i="10"/>
  <c r="Q427" i="10"/>
  <c r="P427" i="10"/>
  <c r="O427" i="10"/>
  <c r="N427" i="10"/>
  <c r="U426" i="10"/>
  <c r="R426" i="10"/>
  <c r="Q426" i="10"/>
  <c r="P426" i="10"/>
  <c r="O426" i="10"/>
  <c r="N426" i="10"/>
  <c r="U425" i="10"/>
  <c r="R425" i="10"/>
  <c r="Q425" i="10"/>
  <c r="P425" i="10"/>
  <c r="O425" i="10"/>
  <c r="N425" i="10"/>
  <c r="U424" i="10"/>
  <c r="R424" i="10"/>
  <c r="Q424" i="10"/>
  <c r="P424" i="10"/>
  <c r="O424" i="10"/>
  <c r="N424" i="10"/>
  <c r="U423" i="10"/>
  <c r="R423" i="10"/>
  <c r="Q423" i="10"/>
  <c r="P423" i="10"/>
  <c r="O423" i="10"/>
  <c r="N423" i="10"/>
  <c r="U422" i="10"/>
  <c r="R422" i="10"/>
  <c r="Q422" i="10"/>
  <c r="P422" i="10"/>
  <c r="O422" i="10"/>
  <c r="N422" i="10"/>
  <c r="U421" i="10"/>
  <c r="R421" i="10"/>
  <c r="Q421" i="10"/>
  <c r="P421" i="10"/>
  <c r="O421" i="10"/>
  <c r="N421" i="10"/>
  <c r="U420" i="10"/>
  <c r="R420" i="10"/>
  <c r="Q420" i="10"/>
  <c r="P420" i="10"/>
  <c r="O420" i="10"/>
  <c r="N420" i="10"/>
  <c r="U419" i="10"/>
  <c r="R419" i="10"/>
  <c r="Q419" i="10"/>
  <c r="P419" i="10"/>
  <c r="O419" i="10"/>
  <c r="N419" i="10"/>
  <c r="U418" i="10"/>
  <c r="R418" i="10"/>
  <c r="Q418" i="10"/>
  <c r="P418" i="10"/>
  <c r="O418" i="10"/>
  <c r="N418" i="10"/>
  <c r="U417" i="10"/>
  <c r="R417" i="10"/>
  <c r="Q417" i="10"/>
  <c r="P417" i="10"/>
  <c r="O417" i="10"/>
  <c r="N417" i="10"/>
  <c r="U416" i="10"/>
  <c r="R416" i="10"/>
  <c r="Q416" i="10"/>
  <c r="P416" i="10"/>
  <c r="O416" i="10"/>
  <c r="N416" i="10"/>
  <c r="U415" i="10"/>
  <c r="R415" i="10"/>
  <c r="Q415" i="10"/>
  <c r="P415" i="10"/>
  <c r="O415" i="10"/>
  <c r="N415" i="10"/>
  <c r="U414" i="10"/>
  <c r="R414" i="10"/>
  <c r="Q414" i="10"/>
  <c r="P414" i="10"/>
  <c r="O414" i="10"/>
  <c r="N414" i="10"/>
  <c r="U413" i="10"/>
  <c r="R413" i="10"/>
  <c r="Q413" i="10"/>
  <c r="P413" i="10"/>
  <c r="O413" i="10"/>
  <c r="N413" i="10"/>
  <c r="U412" i="10"/>
  <c r="R412" i="10"/>
  <c r="Q412" i="10"/>
  <c r="P412" i="10"/>
  <c r="O412" i="10"/>
  <c r="N412" i="10"/>
  <c r="U411" i="10"/>
  <c r="R411" i="10"/>
  <c r="Q411" i="10"/>
  <c r="P411" i="10"/>
  <c r="O411" i="10"/>
  <c r="N411" i="10"/>
  <c r="U410" i="10"/>
  <c r="R410" i="10"/>
  <c r="Q410" i="10"/>
  <c r="P410" i="10"/>
  <c r="O410" i="10"/>
  <c r="N410" i="10"/>
  <c r="U409" i="10"/>
  <c r="R409" i="10"/>
  <c r="Q409" i="10"/>
  <c r="P409" i="10"/>
  <c r="O409" i="10"/>
  <c r="N409" i="10"/>
  <c r="U408" i="10"/>
  <c r="R408" i="10"/>
  <c r="Q408" i="10"/>
  <c r="P408" i="10"/>
  <c r="O408" i="10"/>
  <c r="N408" i="10"/>
  <c r="U407" i="10"/>
  <c r="R407" i="10"/>
  <c r="Q407" i="10"/>
  <c r="P407" i="10"/>
  <c r="O407" i="10"/>
  <c r="N407" i="10"/>
  <c r="U406" i="10"/>
  <c r="R406" i="10"/>
  <c r="Q406" i="10"/>
  <c r="P406" i="10"/>
  <c r="O406" i="10"/>
  <c r="N406" i="10"/>
  <c r="U405" i="10"/>
  <c r="R405" i="10"/>
  <c r="Q405" i="10"/>
  <c r="P405" i="10"/>
  <c r="O405" i="10"/>
  <c r="N405" i="10"/>
  <c r="U404" i="10"/>
  <c r="R404" i="10"/>
  <c r="Q404" i="10"/>
  <c r="P404" i="10"/>
  <c r="O404" i="10"/>
  <c r="N404" i="10"/>
  <c r="U403" i="10"/>
  <c r="R403" i="10"/>
  <c r="Q403" i="10"/>
  <c r="P403" i="10"/>
  <c r="O403" i="10"/>
  <c r="N403" i="10"/>
  <c r="U402" i="10"/>
  <c r="R402" i="10"/>
  <c r="Q402" i="10"/>
  <c r="P402" i="10"/>
  <c r="O402" i="10"/>
  <c r="N402" i="10"/>
  <c r="U401" i="10"/>
  <c r="R401" i="10"/>
  <c r="Q401" i="10"/>
  <c r="P401" i="10"/>
  <c r="O401" i="10"/>
  <c r="N401" i="10"/>
  <c r="U400" i="10"/>
  <c r="R400" i="10"/>
  <c r="Q400" i="10"/>
  <c r="P400" i="10"/>
  <c r="O400" i="10"/>
  <c r="N400" i="10"/>
  <c r="U399" i="10"/>
  <c r="R399" i="10"/>
  <c r="Q399" i="10"/>
  <c r="P399" i="10"/>
  <c r="O399" i="10"/>
  <c r="N399" i="10"/>
  <c r="U398" i="10"/>
  <c r="R398" i="10"/>
  <c r="Q398" i="10"/>
  <c r="P398" i="10"/>
  <c r="O398" i="10"/>
  <c r="N398" i="10"/>
  <c r="U397" i="10"/>
  <c r="R397" i="10"/>
  <c r="Q397" i="10"/>
  <c r="P397" i="10"/>
  <c r="O397" i="10"/>
  <c r="N397" i="10"/>
  <c r="U396" i="10"/>
  <c r="R396" i="10"/>
  <c r="Q396" i="10"/>
  <c r="P396" i="10"/>
  <c r="O396" i="10"/>
  <c r="N396" i="10"/>
  <c r="U395" i="10"/>
  <c r="R395" i="10"/>
  <c r="Q395" i="10"/>
  <c r="P395" i="10"/>
  <c r="O395" i="10"/>
  <c r="N395" i="10"/>
  <c r="U394" i="10"/>
  <c r="R394" i="10"/>
  <c r="Q394" i="10"/>
  <c r="P394" i="10"/>
  <c r="O394" i="10"/>
  <c r="N394" i="10"/>
  <c r="U393" i="10"/>
  <c r="R393" i="10"/>
  <c r="Q393" i="10"/>
  <c r="P393" i="10"/>
  <c r="O393" i="10"/>
  <c r="N393" i="10"/>
  <c r="U392" i="10"/>
  <c r="R392" i="10"/>
  <c r="Q392" i="10"/>
  <c r="P392" i="10"/>
  <c r="O392" i="10"/>
  <c r="N392" i="10"/>
  <c r="U391" i="10"/>
  <c r="R391" i="10"/>
  <c r="Q391" i="10"/>
  <c r="P391" i="10"/>
  <c r="O391" i="10"/>
  <c r="N391" i="10"/>
  <c r="U390" i="10"/>
  <c r="R390" i="10"/>
  <c r="Q390" i="10"/>
  <c r="P390" i="10"/>
  <c r="O390" i="10"/>
  <c r="N390" i="10"/>
  <c r="U389" i="10"/>
  <c r="R389" i="10"/>
  <c r="Q389" i="10"/>
  <c r="P389" i="10"/>
  <c r="O389" i="10"/>
  <c r="N389" i="10"/>
  <c r="U388" i="10"/>
  <c r="R388" i="10"/>
  <c r="Q388" i="10"/>
  <c r="P388" i="10"/>
  <c r="O388" i="10"/>
  <c r="N388" i="10"/>
  <c r="U387" i="10"/>
  <c r="R387" i="10"/>
  <c r="Q387" i="10"/>
  <c r="P387" i="10"/>
  <c r="O387" i="10"/>
  <c r="N387" i="10"/>
  <c r="U386" i="10"/>
  <c r="R386" i="10"/>
  <c r="Q386" i="10"/>
  <c r="P386" i="10"/>
  <c r="O386" i="10"/>
  <c r="N386" i="10"/>
  <c r="U385" i="10"/>
  <c r="R385" i="10"/>
  <c r="Q385" i="10"/>
  <c r="P385" i="10"/>
  <c r="O385" i="10"/>
  <c r="N385" i="10"/>
  <c r="U384" i="10"/>
  <c r="R384" i="10"/>
  <c r="Q384" i="10"/>
  <c r="P384" i="10"/>
  <c r="O384" i="10"/>
  <c r="N384" i="10"/>
  <c r="U383" i="10"/>
  <c r="R383" i="10"/>
  <c r="Q383" i="10"/>
  <c r="P383" i="10"/>
  <c r="O383" i="10"/>
  <c r="N383" i="10"/>
  <c r="U382" i="10"/>
  <c r="R382" i="10"/>
  <c r="Q382" i="10"/>
  <c r="P382" i="10"/>
  <c r="O382" i="10"/>
  <c r="N382" i="10"/>
  <c r="U381" i="10"/>
  <c r="R381" i="10"/>
  <c r="Q381" i="10"/>
  <c r="P381" i="10"/>
  <c r="O381" i="10"/>
  <c r="N381" i="10"/>
  <c r="U380" i="10"/>
  <c r="R380" i="10"/>
  <c r="Q380" i="10"/>
  <c r="P380" i="10"/>
  <c r="O380" i="10"/>
  <c r="N380" i="10"/>
  <c r="U379" i="10"/>
  <c r="R379" i="10"/>
  <c r="Q379" i="10"/>
  <c r="P379" i="10"/>
  <c r="O379" i="10"/>
  <c r="N379" i="10"/>
  <c r="U378" i="10"/>
  <c r="R378" i="10"/>
  <c r="Q378" i="10"/>
  <c r="P378" i="10"/>
  <c r="O378" i="10"/>
  <c r="N378" i="10"/>
  <c r="U377" i="10"/>
  <c r="R377" i="10"/>
  <c r="Q377" i="10"/>
  <c r="P377" i="10"/>
  <c r="O377" i="10"/>
  <c r="N377" i="10"/>
  <c r="U376" i="10"/>
  <c r="R376" i="10"/>
  <c r="Q376" i="10"/>
  <c r="P376" i="10"/>
  <c r="O376" i="10"/>
  <c r="N376" i="10"/>
  <c r="U375" i="10"/>
  <c r="R375" i="10"/>
  <c r="Q375" i="10"/>
  <c r="P375" i="10"/>
  <c r="O375" i="10"/>
  <c r="N375" i="10"/>
  <c r="U374" i="10"/>
  <c r="R374" i="10"/>
  <c r="Q374" i="10"/>
  <c r="P374" i="10"/>
  <c r="O374" i="10"/>
  <c r="N374" i="10"/>
  <c r="U373" i="10"/>
  <c r="R373" i="10"/>
  <c r="Q373" i="10"/>
  <c r="P373" i="10"/>
  <c r="O373" i="10"/>
  <c r="N373" i="10"/>
  <c r="U372" i="10"/>
  <c r="R372" i="10"/>
  <c r="Q372" i="10"/>
  <c r="P372" i="10"/>
  <c r="O372" i="10"/>
  <c r="N372" i="10"/>
  <c r="U371" i="10"/>
  <c r="R371" i="10"/>
  <c r="Q371" i="10"/>
  <c r="P371" i="10"/>
  <c r="O371" i="10"/>
  <c r="N371" i="10"/>
  <c r="U370" i="10"/>
  <c r="R370" i="10"/>
  <c r="Q370" i="10"/>
  <c r="P370" i="10"/>
  <c r="O370" i="10"/>
  <c r="N370" i="10"/>
  <c r="U369" i="10"/>
  <c r="R369" i="10"/>
  <c r="Q369" i="10"/>
  <c r="P369" i="10"/>
  <c r="O369" i="10"/>
  <c r="N369" i="10"/>
  <c r="U368" i="10"/>
  <c r="R368" i="10"/>
  <c r="Q368" i="10"/>
  <c r="P368" i="10"/>
  <c r="O368" i="10"/>
  <c r="N368" i="10"/>
  <c r="U367" i="10"/>
  <c r="R367" i="10"/>
  <c r="Q367" i="10"/>
  <c r="P367" i="10"/>
  <c r="O367" i="10"/>
  <c r="N367" i="10"/>
  <c r="U366" i="10"/>
  <c r="R366" i="10"/>
  <c r="Q366" i="10"/>
  <c r="P366" i="10"/>
  <c r="O366" i="10"/>
  <c r="N366" i="10"/>
  <c r="U365" i="10"/>
  <c r="R365" i="10"/>
  <c r="Q365" i="10"/>
  <c r="P365" i="10"/>
  <c r="O365" i="10"/>
  <c r="N365" i="10"/>
  <c r="U364" i="10"/>
  <c r="R364" i="10"/>
  <c r="Q364" i="10"/>
  <c r="P364" i="10"/>
  <c r="O364" i="10"/>
  <c r="N364" i="10"/>
  <c r="U363" i="10"/>
  <c r="R363" i="10"/>
  <c r="Q363" i="10"/>
  <c r="P363" i="10"/>
  <c r="O363" i="10"/>
  <c r="N363" i="10"/>
  <c r="U362" i="10"/>
  <c r="R362" i="10"/>
  <c r="Q362" i="10"/>
  <c r="P362" i="10"/>
  <c r="O362" i="10"/>
  <c r="N362" i="10"/>
  <c r="U361" i="10"/>
  <c r="R361" i="10"/>
  <c r="Q361" i="10"/>
  <c r="P361" i="10"/>
  <c r="O361" i="10"/>
  <c r="N361" i="10"/>
  <c r="U360" i="10"/>
  <c r="R360" i="10"/>
  <c r="Q360" i="10"/>
  <c r="P360" i="10"/>
  <c r="O360" i="10"/>
  <c r="N360" i="10"/>
  <c r="U359" i="10"/>
  <c r="R359" i="10"/>
  <c r="Q359" i="10"/>
  <c r="P359" i="10"/>
  <c r="O359" i="10"/>
  <c r="N359" i="10"/>
  <c r="U358" i="10"/>
  <c r="R358" i="10"/>
  <c r="Q358" i="10"/>
  <c r="P358" i="10"/>
  <c r="O358" i="10"/>
  <c r="N358" i="10"/>
  <c r="U357" i="10"/>
  <c r="R357" i="10"/>
  <c r="Q357" i="10"/>
  <c r="P357" i="10"/>
  <c r="O357" i="10"/>
  <c r="N357" i="10"/>
  <c r="U356" i="10"/>
  <c r="R356" i="10"/>
  <c r="Q356" i="10"/>
  <c r="P356" i="10"/>
  <c r="O356" i="10"/>
  <c r="N356" i="10"/>
  <c r="U355" i="10"/>
  <c r="R355" i="10"/>
  <c r="Q355" i="10"/>
  <c r="P355" i="10"/>
  <c r="O355" i="10"/>
  <c r="N355" i="10"/>
  <c r="U354" i="10"/>
  <c r="R354" i="10"/>
  <c r="Q354" i="10"/>
  <c r="P354" i="10"/>
  <c r="O354" i="10"/>
  <c r="N354" i="10"/>
  <c r="U353" i="10"/>
  <c r="R353" i="10"/>
  <c r="Q353" i="10"/>
  <c r="P353" i="10"/>
  <c r="O353" i="10"/>
  <c r="N353" i="10"/>
  <c r="U352" i="10"/>
  <c r="R352" i="10"/>
  <c r="Q352" i="10"/>
  <c r="P352" i="10"/>
  <c r="O352" i="10"/>
  <c r="N352" i="10"/>
  <c r="U351" i="10"/>
  <c r="R351" i="10"/>
  <c r="Q351" i="10"/>
  <c r="P351" i="10"/>
  <c r="O351" i="10"/>
  <c r="N351" i="10"/>
  <c r="U350" i="10"/>
  <c r="R350" i="10"/>
  <c r="Q350" i="10"/>
  <c r="P350" i="10"/>
  <c r="O350" i="10"/>
  <c r="N350" i="10"/>
  <c r="U349" i="10"/>
  <c r="R349" i="10"/>
  <c r="Q349" i="10"/>
  <c r="P349" i="10"/>
  <c r="O349" i="10"/>
  <c r="N349" i="10"/>
  <c r="U348" i="10"/>
  <c r="R348" i="10"/>
  <c r="Q348" i="10"/>
  <c r="P348" i="10"/>
  <c r="O348" i="10"/>
  <c r="N348" i="10"/>
  <c r="U347" i="10"/>
  <c r="R347" i="10"/>
  <c r="Q347" i="10"/>
  <c r="P347" i="10"/>
  <c r="O347" i="10"/>
  <c r="N347" i="10"/>
  <c r="U346" i="10"/>
  <c r="R346" i="10"/>
  <c r="Q346" i="10"/>
  <c r="P346" i="10"/>
  <c r="O346" i="10"/>
  <c r="N346" i="10"/>
  <c r="U345" i="10"/>
  <c r="R345" i="10"/>
  <c r="Q345" i="10"/>
  <c r="P345" i="10"/>
  <c r="O345" i="10"/>
  <c r="N345" i="10"/>
  <c r="U344" i="10"/>
  <c r="R344" i="10"/>
  <c r="Q344" i="10"/>
  <c r="P344" i="10"/>
  <c r="O344" i="10"/>
  <c r="N344" i="10"/>
  <c r="U343" i="10"/>
  <c r="R343" i="10"/>
  <c r="Q343" i="10"/>
  <c r="P343" i="10"/>
  <c r="O343" i="10"/>
  <c r="N343" i="10"/>
  <c r="U342" i="10"/>
  <c r="R342" i="10"/>
  <c r="Q342" i="10"/>
  <c r="P342" i="10"/>
  <c r="O342" i="10"/>
  <c r="N342" i="10"/>
  <c r="U341" i="10"/>
  <c r="R341" i="10"/>
  <c r="Q341" i="10"/>
  <c r="P341" i="10"/>
  <c r="O341" i="10"/>
  <c r="N341" i="10"/>
  <c r="U340" i="10"/>
  <c r="R340" i="10"/>
  <c r="Q340" i="10"/>
  <c r="P340" i="10"/>
  <c r="O340" i="10"/>
  <c r="N340" i="10"/>
  <c r="U339" i="10"/>
  <c r="R339" i="10"/>
  <c r="Q339" i="10"/>
  <c r="P339" i="10"/>
  <c r="O339" i="10"/>
  <c r="N339" i="10"/>
  <c r="U338" i="10"/>
  <c r="R338" i="10"/>
  <c r="Q338" i="10"/>
  <c r="P338" i="10"/>
  <c r="O338" i="10"/>
  <c r="N338" i="10"/>
  <c r="U337" i="10"/>
  <c r="R337" i="10"/>
  <c r="Q337" i="10"/>
  <c r="P337" i="10"/>
  <c r="O337" i="10"/>
  <c r="N337" i="10"/>
  <c r="U336" i="10"/>
  <c r="R336" i="10"/>
  <c r="Q336" i="10"/>
  <c r="P336" i="10"/>
  <c r="O336" i="10"/>
  <c r="N336" i="10"/>
  <c r="U335" i="10"/>
  <c r="R335" i="10"/>
  <c r="Q335" i="10"/>
  <c r="P335" i="10"/>
  <c r="O335" i="10"/>
  <c r="N335" i="10"/>
  <c r="U334" i="10"/>
  <c r="R334" i="10"/>
  <c r="Q334" i="10"/>
  <c r="P334" i="10"/>
  <c r="O334" i="10"/>
  <c r="N334" i="10"/>
  <c r="U333" i="10"/>
  <c r="R333" i="10"/>
  <c r="Q333" i="10"/>
  <c r="P333" i="10"/>
  <c r="O333" i="10"/>
  <c r="N333" i="10"/>
  <c r="U332" i="10"/>
  <c r="R332" i="10"/>
  <c r="Q332" i="10"/>
  <c r="P332" i="10"/>
  <c r="O332" i="10"/>
  <c r="N332" i="10"/>
  <c r="U331" i="10"/>
  <c r="R331" i="10"/>
  <c r="Q331" i="10"/>
  <c r="P331" i="10"/>
  <c r="O331" i="10"/>
  <c r="N331" i="10"/>
  <c r="U330" i="10"/>
  <c r="R330" i="10"/>
  <c r="Q330" i="10"/>
  <c r="P330" i="10"/>
  <c r="O330" i="10"/>
  <c r="N330" i="10"/>
  <c r="U329" i="10"/>
  <c r="R329" i="10"/>
  <c r="Q329" i="10"/>
  <c r="P329" i="10"/>
  <c r="O329" i="10"/>
  <c r="N329" i="10"/>
  <c r="U328" i="10"/>
  <c r="R328" i="10"/>
  <c r="Q328" i="10"/>
  <c r="P328" i="10"/>
  <c r="O328" i="10"/>
  <c r="N328" i="10"/>
  <c r="U327" i="10"/>
  <c r="R327" i="10"/>
  <c r="Q327" i="10"/>
  <c r="P327" i="10"/>
  <c r="O327" i="10"/>
  <c r="N327" i="10"/>
  <c r="U326" i="10"/>
  <c r="R326" i="10"/>
  <c r="Q326" i="10"/>
  <c r="P326" i="10"/>
  <c r="O326" i="10"/>
  <c r="N326" i="10"/>
  <c r="U325" i="10"/>
  <c r="R325" i="10"/>
  <c r="Q325" i="10"/>
  <c r="P325" i="10"/>
  <c r="O325" i="10"/>
  <c r="N325" i="10"/>
  <c r="U324" i="10"/>
  <c r="R324" i="10"/>
  <c r="Q324" i="10"/>
  <c r="P324" i="10"/>
  <c r="O324" i="10"/>
  <c r="N324" i="10"/>
  <c r="U323" i="10"/>
  <c r="R323" i="10"/>
  <c r="Q323" i="10"/>
  <c r="P323" i="10"/>
  <c r="O323" i="10"/>
  <c r="N323" i="10"/>
  <c r="U322" i="10"/>
  <c r="R322" i="10"/>
  <c r="Q322" i="10"/>
  <c r="P322" i="10"/>
  <c r="O322" i="10"/>
  <c r="N322" i="10"/>
  <c r="U321" i="10"/>
  <c r="R321" i="10"/>
  <c r="Q321" i="10"/>
  <c r="P321" i="10"/>
  <c r="O321" i="10"/>
  <c r="N321" i="10"/>
  <c r="U320" i="10"/>
  <c r="R320" i="10"/>
  <c r="Q320" i="10"/>
  <c r="P320" i="10"/>
  <c r="O320" i="10"/>
  <c r="N320" i="10"/>
  <c r="U319" i="10"/>
  <c r="R319" i="10"/>
  <c r="Q319" i="10"/>
  <c r="P319" i="10"/>
  <c r="O319" i="10"/>
  <c r="N319" i="10"/>
  <c r="U318" i="10"/>
  <c r="R318" i="10"/>
  <c r="Q318" i="10"/>
  <c r="P318" i="10"/>
  <c r="O318" i="10"/>
  <c r="N318" i="10"/>
  <c r="U317" i="10"/>
  <c r="R317" i="10"/>
  <c r="Q317" i="10"/>
  <c r="P317" i="10"/>
  <c r="O317" i="10"/>
  <c r="N317" i="10"/>
  <c r="U316" i="10"/>
  <c r="R316" i="10"/>
  <c r="Q316" i="10"/>
  <c r="P316" i="10"/>
  <c r="O316" i="10"/>
  <c r="N316" i="10"/>
  <c r="U315" i="10"/>
  <c r="R315" i="10"/>
  <c r="Q315" i="10"/>
  <c r="P315" i="10"/>
  <c r="O315" i="10"/>
  <c r="N315" i="10"/>
  <c r="U314" i="10"/>
  <c r="R314" i="10"/>
  <c r="Q314" i="10"/>
  <c r="P314" i="10"/>
  <c r="O314" i="10"/>
  <c r="N314" i="10"/>
  <c r="U313" i="10"/>
  <c r="R313" i="10"/>
  <c r="Q313" i="10"/>
  <c r="P313" i="10"/>
  <c r="O313" i="10"/>
  <c r="N313" i="10"/>
  <c r="U312" i="10"/>
  <c r="R312" i="10"/>
  <c r="Q312" i="10"/>
  <c r="P312" i="10"/>
  <c r="O312" i="10"/>
  <c r="N312" i="10"/>
  <c r="U311" i="10"/>
  <c r="R311" i="10"/>
  <c r="Q311" i="10"/>
  <c r="P311" i="10"/>
  <c r="O311" i="10"/>
  <c r="N311" i="10"/>
  <c r="U310" i="10"/>
  <c r="R310" i="10"/>
  <c r="Q310" i="10"/>
  <c r="P310" i="10"/>
  <c r="O310" i="10"/>
  <c r="N310" i="10"/>
  <c r="U309" i="10"/>
  <c r="R309" i="10"/>
  <c r="Q309" i="10"/>
  <c r="P309" i="10"/>
  <c r="O309" i="10"/>
  <c r="N309" i="10"/>
  <c r="U308" i="10"/>
  <c r="R308" i="10"/>
  <c r="Q308" i="10"/>
  <c r="P308" i="10"/>
  <c r="O308" i="10"/>
  <c r="N308" i="10"/>
  <c r="U307" i="10"/>
  <c r="R307" i="10"/>
  <c r="Q307" i="10"/>
  <c r="P307" i="10"/>
  <c r="O307" i="10"/>
  <c r="N307" i="10"/>
  <c r="U306" i="10"/>
  <c r="R306" i="10"/>
  <c r="Q306" i="10"/>
  <c r="P306" i="10"/>
  <c r="O306" i="10"/>
  <c r="N306" i="10"/>
  <c r="U305" i="10"/>
  <c r="R305" i="10"/>
  <c r="Q305" i="10"/>
  <c r="P305" i="10"/>
  <c r="O305" i="10"/>
  <c r="N305" i="10"/>
  <c r="U304" i="10"/>
  <c r="R304" i="10"/>
  <c r="Q304" i="10"/>
  <c r="P304" i="10"/>
  <c r="O304" i="10"/>
  <c r="N304" i="10"/>
  <c r="U303" i="10"/>
  <c r="R303" i="10"/>
  <c r="Q303" i="10"/>
  <c r="P303" i="10"/>
  <c r="O303" i="10"/>
  <c r="N303" i="10"/>
  <c r="U302" i="10"/>
  <c r="R302" i="10"/>
  <c r="Q302" i="10"/>
  <c r="P302" i="10"/>
  <c r="O302" i="10"/>
  <c r="N302" i="10"/>
  <c r="U301" i="10"/>
  <c r="R301" i="10"/>
  <c r="Q301" i="10"/>
  <c r="P301" i="10"/>
  <c r="O301" i="10"/>
  <c r="N301" i="10"/>
  <c r="U300" i="10"/>
  <c r="R300" i="10"/>
  <c r="Q300" i="10"/>
  <c r="P300" i="10"/>
  <c r="O300" i="10"/>
  <c r="N300" i="10"/>
  <c r="U299" i="10"/>
  <c r="R299" i="10"/>
  <c r="Q299" i="10"/>
  <c r="P299" i="10"/>
  <c r="O299" i="10"/>
  <c r="N299" i="10"/>
  <c r="U298" i="10"/>
  <c r="R298" i="10"/>
  <c r="Q298" i="10"/>
  <c r="P298" i="10"/>
  <c r="O298" i="10"/>
  <c r="N298" i="10"/>
  <c r="U297" i="10"/>
  <c r="R297" i="10"/>
  <c r="Q297" i="10"/>
  <c r="P297" i="10"/>
  <c r="O297" i="10"/>
  <c r="N297" i="10"/>
  <c r="U296" i="10"/>
  <c r="R296" i="10"/>
  <c r="Q296" i="10"/>
  <c r="P296" i="10"/>
  <c r="O296" i="10"/>
  <c r="N296" i="10"/>
  <c r="U295" i="10"/>
  <c r="R295" i="10"/>
  <c r="Q295" i="10"/>
  <c r="P295" i="10"/>
  <c r="O295" i="10"/>
  <c r="N295" i="10"/>
  <c r="U294" i="10"/>
  <c r="R294" i="10"/>
  <c r="Q294" i="10"/>
  <c r="P294" i="10"/>
  <c r="O294" i="10"/>
  <c r="N294" i="10"/>
  <c r="U293" i="10"/>
  <c r="R293" i="10"/>
  <c r="Q293" i="10"/>
  <c r="P293" i="10"/>
  <c r="O293" i="10"/>
  <c r="N293" i="10"/>
  <c r="U292" i="10"/>
  <c r="R292" i="10"/>
  <c r="Q292" i="10"/>
  <c r="P292" i="10"/>
  <c r="O292" i="10"/>
  <c r="N292" i="10"/>
  <c r="U291" i="10"/>
  <c r="R291" i="10"/>
  <c r="Q291" i="10"/>
  <c r="P291" i="10"/>
  <c r="O291" i="10"/>
  <c r="N291" i="10"/>
  <c r="U290" i="10"/>
  <c r="R290" i="10"/>
  <c r="Q290" i="10"/>
  <c r="P290" i="10"/>
  <c r="O290" i="10"/>
  <c r="N290" i="10"/>
  <c r="U289" i="10"/>
  <c r="R289" i="10"/>
  <c r="Q289" i="10"/>
  <c r="P289" i="10"/>
  <c r="O289" i="10"/>
  <c r="N289" i="10"/>
  <c r="U288" i="10"/>
  <c r="R288" i="10"/>
  <c r="Q288" i="10"/>
  <c r="P288" i="10"/>
  <c r="O288" i="10"/>
  <c r="N288" i="10"/>
  <c r="U287" i="10"/>
  <c r="R287" i="10"/>
  <c r="Q287" i="10"/>
  <c r="P287" i="10"/>
  <c r="O287" i="10"/>
  <c r="N287" i="10"/>
  <c r="U286" i="10"/>
  <c r="R286" i="10"/>
  <c r="Q286" i="10"/>
  <c r="P286" i="10"/>
  <c r="O286" i="10"/>
  <c r="N286" i="10"/>
  <c r="U285" i="10"/>
  <c r="R285" i="10"/>
  <c r="Q285" i="10"/>
  <c r="P285" i="10"/>
  <c r="O285" i="10"/>
  <c r="N285" i="10"/>
  <c r="U284" i="10"/>
  <c r="R284" i="10"/>
  <c r="Q284" i="10"/>
  <c r="P284" i="10"/>
  <c r="O284" i="10"/>
  <c r="N284" i="10"/>
  <c r="U283" i="10"/>
  <c r="R283" i="10"/>
  <c r="Q283" i="10"/>
  <c r="P283" i="10"/>
  <c r="O283" i="10"/>
  <c r="N283" i="10"/>
  <c r="U282" i="10"/>
  <c r="R282" i="10"/>
  <c r="Q282" i="10"/>
  <c r="P282" i="10"/>
  <c r="O282" i="10"/>
  <c r="N282" i="10"/>
  <c r="U281" i="10"/>
  <c r="R281" i="10"/>
  <c r="Q281" i="10"/>
  <c r="P281" i="10"/>
  <c r="O281" i="10"/>
  <c r="N281" i="10"/>
  <c r="U280" i="10"/>
  <c r="R280" i="10"/>
  <c r="Q280" i="10"/>
  <c r="P280" i="10"/>
  <c r="O280" i="10"/>
  <c r="N280" i="10"/>
  <c r="U279" i="10"/>
  <c r="R279" i="10"/>
  <c r="Q279" i="10"/>
  <c r="P279" i="10"/>
  <c r="O279" i="10"/>
  <c r="N279" i="10"/>
  <c r="U278" i="10"/>
  <c r="R278" i="10"/>
  <c r="Q278" i="10"/>
  <c r="P278" i="10"/>
  <c r="O278" i="10"/>
  <c r="N278" i="10"/>
  <c r="U277" i="10"/>
  <c r="R277" i="10"/>
  <c r="Q277" i="10"/>
  <c r="P277" i="10"/>
  <c r="O277" i="10"/>
  <c r="N277" i="10"/>
  <c r="U276" i="10"/>
  <c r="R276" i="10"/>
  <c r="Q276" i="10"/>
  <c r="P276" i="10"/>
  <c r="O276" i="10"/>
  <c r="N276" i="10"/>
  <c r="U275" i="10"/>
  <c r="R275" i="10"/>
  <c r="Q275" i="10"/>
  <c r="P275" i="10"/>
  <c r="O275" i="10"/>
  <c r="N275" i="10"/>
  <c r="U274" i="10"/>
  <c r="R274" i="10"/>
  <c r="Q274" i="10"/>
  <c r="P274" i="10"/>
  <c r="O274" i="10"/>
  <c r="N274" i="10"/>
  <c r="U273" i="10"/>
  <c r="R273" i="10"/>
  <c r="Q273" i="10"/>
  <c r="P273" i="10"/>
  <c r="O273" i="10"/>
  <c r="N273" i="10"/>
  <c r="U272" i="10"/>
  <c r="R272" i="10"/>
  <c r="Q272" i="10"/>
  <c r="P272" i="10"/>
  <c r="O272" i="10"/>
  <c r="N272" i="10"/>
  <c r="U271" i="10"/>
  <c r="R271" i="10"/>
  <c r="Q271" i="10"/>
  <c r="P271" i="10"/>
  <c r="O271" i="10"/>
  <c r="N271" i="10"/>
  <c r="U270" i="10"/>
  <c r="R270" i="10"/>
  <c r="Q270" i="10"/>
  <c r="P270" i="10"/>
  <c r="O270" i="10"/>
  <c r="N270" i="10"/>
  <c r="U269" i="10"/>
  <c r="R269" i="10"/>
  <c r="Q269" i="10"/>
  <c r="P269" i="10"/>
  <c r="O269" i="10"/>
  <c r="N269" i="10"/>
  <c r="U268" i="10"/>
  <c r="R268" i="10"/>
  <c r="Q268" i="10"/>
  <c r="P268" i="10"/>
  <c r="O268" i="10"/>
  <c r="N268" i="10"/>
  <c r="U267" i="10"/>
  <c r="R267" i="10"/>
  <c r="Q267" i="10"/>
  <c r="P267" i="10"/>
  <c r="O267" i="10"/>
  <c r="N267" i="10"/>
  <c r="U266" i="10"/>
  <c r="R266" i="10"/>
  <c r="Q266" i="10"/>
  <c r="P266" i="10"/>
  <c r="O266" i="10"/>
  <c r="N266" i="10"/>
  <c r="U265" i="10"/>
  <c r="R265" i="10"/>
  <c r="Q265" i="10"/>
  <c r="P265" i="10"/>
  <c r="O265" i="10"/>
  <c r="N265" i="10"/>
  <c r="U264" i="10"/>
  <c r="R264" i="10"/>
  <c r="Q264" i="10"/>
  <c r="P264" i="10"/>
  <c r="O264" i="10"/>
  <c r="N264" i="10"/>
  <c r="U263" i="10"/>
  <c r="R263" i="10"/>
  <c r="Q263" i="10"/>
  <c r="P263" i="10"/>
  <c r="O263" i="10"/>
  <c r="N263" i="10"/>
  <c r="U262" i="10"/>
  <c r="R262" i="10"/>
  <c r="Q262" i="10"/>
  <c r="P262" i="10"/>
  <c r="O262" i="10"/>
  <c r="N262" i="10"/>
  <c r="U261" i="10"/>
  <c r="R261" i="10"/>
  <c r="Q261" i="10"/>
  <c r="P261" i="10"/>
  <c r="O261" i="10"/>
  <c r="N261" i="10"/>
  <c r="U260" i="10"/>
  <c r="R260" i="10"/>
  <c r="Q260" i="10"/>
  <c r="P260" i="10"/>
  <c r="O260" i="10"/>
  <c r="N260" i="10"/>
  <c r="U259" i="10"/>
  <c r="R259" i="10"/>
  <c r="Q259" i="10"/>
  <c r="P259" i="10"/>
  <c r="O259" i="10"/>
  <c r="N259" i="10"/>
  <c r="U258" i="10"/>
  <c r="R258" i="10"/>
  <c r="Q258" i="10"/>
  <c r="P258" i="10"/>
  <c r="O258" i="10"/>
  <c r="N258" i="10"/>
  <c r="U257" i="10"/>
  <c r="R257" i="10"/>
  <c r="Q257" i="10"/>
  <c r="P257" i="10"/>
  <c r="O257" i="10"/>
  <c r="N257" i="10"/>
  <c r="U256" i="10"/>
  <c r="R256" i="10"/>
  <c r="Q256" i="10"/>
  <c r="P256" i="10"/>
  <c r="O256" i="10"/>
  <c r="N256" i="10"/>
  <c r="U255" i="10"/>
  <c r="R255" i="10"/>
  <c r="Q255" i="10"/>
  <c r="P255" i="10"/>
  <c r="O255" i="10"/>
  <c r="N255" i="10"/>
  <c r="U254" i="10"/>
  <c r="R254" i="10"/>
  <c r="Q254" i="10"/>
  <c r="P254" i="10"/>
  <c r="O254" i="10"/>
  <c r="N254" i="10"/>
  <c r="U253" i="10"/>
  <c r="R253" i="10"/>
  <c r="Q253" i="10"/>
  <c r="P253" i="10"/>
  <c r="O253" i="10"/>
  <c r="N253" i="10"/>
  <c r="U252" i="10"/>
  <c r="R252" i="10"/>
  <c r="Q252" i="10"/>
  <c r="P252" i="10"/>
  <c r="O252" i="10"/>
  <c r="N252" i="10"/>
  <c r="U251" i="10"/>
  <c r="R251" i="10"/>
  <c r="Q251" i="10"/>
  <c r="P251" i="10"/>
  <c r="O251" i="10"/>
  <c r="N251" i="10"/>
  <c r="U250" i="10"/>
  <c r="R250" i="10"/>
  <c r="Q250" i="10"/>
  <c r="P250" i="10"/>
  <c r="O250" i="10"/>
  <c r="N250" i="10"/>
  <c r="U249" i="10"/>
  <c r="R249" i="10"/>
  <c r="Q249" i="10"/>
  <c r="P249" i="10"/>
  <c r="O249" i="10"/>
  <c r="N249" i="10"/>
  <c r="U248" i="10"/>
  <c r="R248" i="10"/>
  <c r="Q248" i="10"/>
  <c r="P248" i="10"/>
  <c r="O248" i="10"/>
  <c r="N248" i="10"/>
  <c r="U247" i="10"/>
  <c r="R247" i="10"/>
  <c r="Q247" i="10"/>
  <c r="P247" i="10"/>
  <c r="O247" i="10"/>
  <c r="N247" i="10"/>
  <c r="U246" i="10"/>
  <c r="R246" i="10"/>
  <c r="Q246" i="10"/>
  <c r="P246" i="10"/>
  <c r="O246" i="10"/>
  <c r="N246" i="10"/>
  <c r="U245" i="10"/>
  <c r="R245" i="10"/>
  <c r="Q245" i="10"/>
  <c r="P245" i="10"/>
  <c r="O245" i="10"/>
  <c r="N245" i="10"/>
  <c r="U244" i="10"/>
  <c r="R244" i="10"/>
  <c r="Q244" i="10"/>
  <c r="P244" i="10"/>
  <c r="O244" i="10"/>
  <c r="N244" i="10"/>
  <c r="U243" i="10"/>
  <c r="R243" i="10"/>
  <c r="Q243" i="10"/>
  <c r="P243" i="10"/>
  <c r="O243" i="10"/>
  <c r="N243" i="10"/>
  <c r="U242" i="10"/>
  <c r="R242" i="10"/>
  <c r="Q242" i="10"/>
  <c r="P242" i="10"/>
  <c r="O242" i="10"/>
  <c r="N242" i="10"/>
  <c r="U241" i="10"/>
  <c r="R241" i="10"/>
  <c r="Q241" i="10"/>
  <c r="P241" i="10"/>
  <c r="O241" i="10"/>
  <c r="N241" i="10"/>
  <c r="U240" i="10"/>
  <c r="R240" i="10"/>
  <c r="Q240" i="10"/>
  <c r="P240" i="10"/>
  <c r="O240" i="10"/>
  <c r="N240" i="10"/>
  <c r="U239" i="10"/>
  <c r="R239" i="10"/>
  <c r="Q239" i="10"/>
  <c r="P239" i="10"/>
  <c r="O239" i="10"/>
  <c r="N239" i="10"/>
  <c r="U238" i="10"/>
  <c r="R238" i="10"/>
  <c r="Q238" i="10"/>
  <c r="P238" i="10"/>
  <c r="O238" i="10"/>
  <c r="N238" i="10"/>
  <c r="U237" i="10"/>
  <c r="R237" i="10"/>
  <c r="Q237" i="10"/>
  <c r="P237" i="10"/>
  <c r="O237" i="10"/>
  <c r="N237" i="10"/>
  <c r="U236" i="10"/>
  <c r="R236" i="10"/>
  <c r="Q236" i="10"/>
  <c r="P236" i="10"/>
  <c r="O236" i="10"/>
  <c r="N236" i="10"/>
  <c r="U235" i="10"/>
  <c r="R235" i="10"/>
  <c r="Q235" i="10"/>
  <c r="P235" i="10"/>
  <c r="O235" i="10"/>
  <c r="N235" i="10"/>
  <c r="U234" i="10"/>
  <c r="R234" i="10"/>
  <c r="Q234" i="10"/>
  <c r="P234" i="10"/>
  <c r="O234" i="10"/>
  <c r="N234" i="10"/>
  <c r="U233" i="10"/>
  <c r="R233" i="10"/>
  <c r="Q233" i="10"/>
  <c r="P233" i="10"/>
  <c r="O233" i="10"/>
  <c r="N233" i="10"/>
  <c r="U232" i="10"/>
  <c r="R232" i="10"/>
  <c r="Q232" i="10"/>
  <c r="P232" i="10"/>
  <c r="O232" i="10"/>
  <c r="N232" i="10"/>
  <c r="U231" i="10"/>
  <c r="R231" i="10"/>
  <c r="Q231" i="10"/>
  <c r="P231" i="10"/>
  <c r="O231" i="10"/>
  <c r="N231" i="10"/>
  <c r="U230" i="10"/>
  <c r="R230" i="10"/>
  <c r="Q230" i="10"/>
  <c r="P230" i="10"/>
  <c r="O230" i="10"/>
  <c r="N230" i="10"/>
  <c r="U229" i="10"/>
  <c r="R229" i="10"/>
  <c r="Q229" i="10"/>
  <c r="P229" i="10"/>
  <c r="O229" i="10"/>
  <c r="N229" i="10"/>
  <c r="U228" i="10"/>
  <c r="R228" i="10"/>
  <c r="Q228" i="10"/>
  <c r="P228" i="10"/>
  <c r="O228" i="10"/>
  <c r="N228" i="10"/>
  <c r="U227" i="10"/>
  <c r="R227" i="10"/>
  <c r="Q227" i="10"/>
  <c r="P227" i="10"/>
  <c r="O227" i="10"/>
  <c r="N227" i="10"/>
  <c r="U226" i="10"/>
  <c r="R226" i="10"/>
  <c r="Q226" i="10"/>
  <c r="P226" i="10"/>
  <c r="O226" i="10"/>
  <c r="N226" i="10"/>
  <c r="U225" i="10"/>
  <c r="R225" i="10"/>
  <c r="Q225" i="10"/>
  <c r="P225" i="10"/>
  <c r="O225" i="10"/>
  <c r="N225" i="10"/>
  <c r="U224" i="10"/>
  <c r="R224" i="10"/>
  <c r="Q224" i="10"/>
  <c r="P224" i="10"/>
  <c r="O224" i="10"/>
  <c r="N224" i="10"/>
  <c r="U223" i="10"/>
  <c r="R223" i="10"/>
  <c r="Q223" i="10"/>
  <c r="P223" i="10"/>
  <c r="O223" i="10"/>
  <c r="N223" i="10"/>
  <c r="U222" i="10"/>
  <c r="R222" i="10"/>
  <c r="Q222" i="10"/>
  <c r="P222" i="10"/>
  <c r="O222" i="10"/>
  <c r="N222" i="10"/>
  <c r="U221" i="10"/>
  <c r="R221" i="10"/>
  <c r="Q221" i="10"/>
  <c r="P221" i="10"/>
  <c r="O221" i="10"/>
  <c r="N221" i="10"/>
  <c r="U220" i="10"/>
  <c r="R220" i="10"/>
  <c r="Q220" i="10"/>
  <c r="P220" i="10"/>
  <c r="O220" i="10"/>
  <c r="N220" i="10"/>
  <c r="U219" i="10"/>
  <c r="R219" i="10"/>
  <c r="Q219" i="10"/>
  <c r="P219" i="10"/>
  <c r="O219" i="10"/>
  <c r="N219" i="10"/>
  <c r="U218" i="10"/>
  <c r="R218" i="10"/>
  <c r="Q218" i="10"/>
  <c r="P218" i="10"/>
  <c r="O218" i="10"/>
  <c r="N218" i="10"/>
  <c r="U217" i="10"/>
  <c r="R217" i="10"/>
  <c r="Q217" i="10"/>
  <c r="P217" i="10"/>
  <c r="O217" i="10"/>
  <c r="N217" i="10"/>
  <c r="U216" i="10"/>
  <c r="R216" i="10"/>
  <c r="Q216" i="10"/>
  <c r="P216" i="10"/>
  <c r="O216" i="10"/>
  <c r="N216" i="10"/>
  <c r="U215" i="10"/>
  <c r="R215" i="10"/>
  <c r="Q215" i="10"/>
  <c r="P215" i="10"/>
  <c r="O215" i="10"/>
  <c r="N215" i="10"/>
  <c r="U214" i="10"/>
  <c r="R214" i="10"/>
  <c r="Q214" i="10"/>
  <c r="P214" i="10"/>
  <c r="O214" i="10"/>
  <c r="N214" i="10"/>
  <c r="U213" i="10"/>
  <c r="R213" i="10"/>
  <c r="Q213" i="10"/>
  <c r="P213" i="10"/>
  <c r="O213" i="10"/>
  <c r="N213" i="10"/>
  <c r="U212" i="10"/>
  <c r="R212" i="10"/>
  <c r="Q212" i="10"/>
  <c r="P212" i="10"/>
  <c r="O212" i="10"/>
  <c r="N212" i="10"/>
  <c r="U211" i="10"/>
  <c r="R211" i="10"/>
  <c r="Q211" i="10"/>
  <c r="P211" i="10"/>
  <c r="O211" i="10"/>
  <c r="N211" i="10"/>
  <c r="U210" i="10"/>
  <c r="R210" i="10"/>
  <c r="Q210" i="10"/>
  <c r="P210" i="10"/>
  <c r="O210" i="10"/>
  <c r="N210" i="10"/>
  <c r="U209" i="10"/>
  <c r="R209" i="10"/>
  <c r="Q209" i="10"/>
  <c r="P209" i="10"/>
  <c r="O209" i="10"/>
  <c r="N209" i="10"/>
  <c r="U208" i="10"/>
  <c r="R208" i="10"/>
  <c r="Q208" i="10"/>
  <c r="P208" i="10"/>
  <c r="O208" i="10"/>
  <c r="N208" i="10"/>
  <c r="U207" i="10"/>
  <c r="R207" i="10"/>
  <c r="Q207" i="10"/>
  <c r="P207" i="10"/>
  <c r="O207" i="10"/>
  <c r="N207" i="10"/>
  <c r="U206" i="10"/>
  <c r="R206" i="10"/>
  <c r="Q206" i="10"/>
  <c r="P206" i="10"/>
  <c r="O206" i="10"/>
  <c r="N206" i="10"/>
  <c r="U205" i="10"/>
  <c r="R205" i="10"/>
  <c r="Q205" i="10"/>
  <c r="P205" i="10"/>
  <c r="O205" i="10"/>
  <c r="N205" i="10"/>
  <c r="U204" i="10"/>
  <c r="R204" i="10"/>
  <c r="Q204" i="10"/>
  <c r="P204" i="10"/>
  <c r="O204" i="10"/>
  <c r="N204" i="10"/>
  <c r="U203" i="10"/>
  <c r="R203" i="10"/>
  <c r="Q203" i="10"/>
  <c r="P203" i="10"/>
  <c r="O203" i="10"/>
  <c r="N203" i="10"/>
  <c r="U202" i="10"/>
  <c r="R202" i="10"/>
  <c r="Q202" i="10"/>
  <c r="P202" i="10"/>
  <c r="O202" i="10"/>
  <c r="N202" i="10"/>
  <c r="U201" i="10"/>
  <c r="R201" i="10"/>
  <c r="Q201" i="10"/>
  <c r="P201" i="10"/>
  <c r="O201" i="10"/>
  <c r="N201" i="10"/>
  <c r="U200" i="10"/>
  <c r="R200" i="10"/>
  <c r="Q200" i="10"/>
  <c r="P200" i="10"/>
  <c r="O200" i="10"/>
  <c r="N200" i="10"/>
  <c r="U199" i="10"/>
  <c r="R199" i="10"/>
  <c r="Q199" i="10"/>
  <c r="P199" i="10"/>
  <c r="O199" i="10"/>
  <c r="N199" i="10"/>
  <c r="U198" i="10"/>
  <c r="R198" i="10"/>
  <c r="Q198" i="10"/>
  <c r="P198" i="10"/>
  <c r="O198" i="10"/>
  <c r="N198" i="10"/>
  <c r="U197" i="10"/>
  <c r="R197" i="10"/>
  <c r="Q197" i="10"/>
  <c r="P197" i="10"/>
  <c r="O197" i="10"/>
  <c r="N197" i="10"/>
  <c r="U196" i="10"/>
  <c r="R196" i="10"/>
  <c r="Q196" i="10"/>
  <c r="P196" i="10"/>
  <c r="O196" i="10"/>
  <c r="N196" i="10"/>
  <c r="U195" i="10"/>
  <c r="R195" i="10"/>
  <c r="Q195" i="10"/>
  <c r="P195" i="10"/>
  <c r="O195" i="10"/>
  <c r="N195" i="10"/>
  <c r="U194" i="10"/>
  <c r="R194" i="10"/>
  <c r="Q194" i="10"/>
  <c r="P194" i="10"/>
  <c r="O194" i="10"/>
  <c r="N194" i="10"/>
  <c r="U193" i="10"/>
  <c r="R193" i="10"/>
  <c r="Q193" i="10"/>
  <c r="P193" i="10"/>
  <c r="O193" i="10"/>
  <c r="N193" i="10"/>
  <c r="U192" i="10"/>
  <c r="R192" i="10"/>
  <c r="Q192" i="10"/>
  <c r="P192" i="10"/>
  <c r="O192" i="10"/>
  <c r="N192" i="10"/>
  <c r="U191" i="10"/>
  <c r="R191" i="10"/>
  <c r="Q191" i="10"/>
  <c r="P191" i="10"/>
  <c r="O191" i="10"/>
  <c r="N191" i="10"/>
  <c r="U190" i="10"/>
  <c r="R190" i="10"/>
  <c r="Q190" i="10"/>
  <c r="P190" i="10"/>
  <c r="O190" i="10"/>
  <c r="N190" i="10"/>
  <c r="U189" i="10"/>
  <c r="R189" i="10"/>
  <c r="Q189" i="10"/>
  <c r="P189" i="10"/>
  <c r="O189" i="10"/>
  <c r="N189" i="10"/>
  <c r="U188" i="10"/>
  <c r="R188" i="10"/>
  <c r="Q188" i="10"/>
  <c r="P188" i="10"/>
  <c r="O188" i="10"/>
  <c r="N188" i="10"/>
  <c r="U187" i="10"/>
  <c r="R187" i="10"/>
  <c r="Q187" i="10"/>
  <c r="P187" i="10"/>
  <c r="O187" i="10"/>
  <c r="N187" i="10"/>
  <c r="U186" i="10"/>
  <c r="R186" i="10"/>
  <c r="Q186" i="10"/>
  <c r="P186" i="10"/>
  <c r="O186" i="10"/>
  <c r="N186" i="10"/>
  <c r="U185" i="10"/>
  <c r="R185" i="10"/>
  <c r="Q185" i="10"/>
  <c r="P185" i="10"/>
  <c r="O185" i="10"/>
  <c r="N185" i="10"/>
  <c r="U184" i="10"/>
  <c r="R184" i="10"/>
  <c r="Q184" i="10"/>
  <c r="P184" i="10"/>
  <c r="O184" i="10"/>
  <c r="N184" i="10"/>
  <c r="U183" i="10"/>
  <c r="R183" i="10"/>
  <c r="Q183" i="10"/>
  <c r="P183" i="10"/>
  <c r="O183" i="10"/>
  <c r="N183" i="10"/>
  <c r="U182" i="10"/>
  <c r="R182" i="10"/>
  <c r="Q182" i="10"/>
  <c r="P182" i="10"/>
  <c r="O182" i="10"/>
  <c r="N182" i="10"/>
  <c r="U181" i="10"/>
  <c r="R181" i="10"/>
  <c r="Q181" i="10"/>
  <c r="P181" i="10"/>
  <c r="O181" i="10"/>
  <c r="N181" i="10"/>
  <c r="U180" i="10"/>
  <c r="R180" i="10"/>
  <c r="Q180" i="10"/>
  <c r="P180" i="10"/>
  <c r="O180" i="10"/>
  <c r="N180" i="10"/>
  <c r="U179" i="10"/>
  <c r="R179" i="10"/>
  <c r="Q179" i="10"/>
  <c r="P179" i="10"/>
  <c r="O179" i="10"/>
  <c r="N179" i="10"/>
  <c r="U178" i="10"/>
  <c r="R178" i="10"/>
  <c r="Q178" i="10"/>
  <c r="P178" i="10"/>
  <c r="O178" i="10"/>
  <c r="N178" i="10"/>
  <c r="U177" i="10"/>
  <c r="R177" i="10"/>
  <c r="Q177" i="10"/>
  <c r="P177" i="10"/>
  <c r="O177" i="10"/>
  <c r="N177" i="10"/>
  <c r="U176" i="10"/>
  <c r="R176" i="10"/>
  <c r="Q176" i="10"/>
  <c r="P176" i="10"/>
  <c r="O176" i="10"/>
  <c r="N176" i="10"/>
  <c r="U175" i="10"/>
  <c r="R175" i="10"/>
  <c r="Q175" i="10"/>
  <c r="P175" i="10"/>
  <c r="O175" i="10"/>
  <c r="N175" i="10"/>
  <c r="U174" i="10"/>
  <c r="R174" i="10"/>
  <c r="Q174" i="10"/>
  <c r="P174" i="10"/>
  <c r="O174" i="10"/>
  <c r="N174" i="10"/>
  <c r="U173" i="10"/>
  <c r="R173" i="10"/>
  <c r="Q173" i="10"/>
  <c r="P173" i="10"/>
  <c r="O173" i="10"/>
  <c r="N173" i="10"/>
  <c r="U172" i="10"/>
  <c r="R172" i="10"/>
  <c r="Q172" i="10"/>
  <c r="P172" i="10"/>
  <c r="O172" i="10"/>
  <c r="N172" i="10"/>
  <c r="U171" i="10"/>
  <c r="R171" i="10"/>
  <c r="Q171" i="10"/>
  <c r="P171" i="10"/>
  <c r="O171" i="10"/>
  <c r="N171" i="10"/>
  <c r="U170" i="10"/>
  <c r="R170" i="10"/>
  <c r="Q170" i="10"/>
  <c r="P170" i="10"/>
  <c r="O170" i="10"/>
  <c r="N170" i="10"/>
  <c r="U169" i="10"/>
  <c r="R169" i="10"/>
  <c r="Q169" i="10"/>
  <c r="P169" i="10"/>
  <c r="O169" i="10"/>
  <c r="N169" i="10"/>
  <c r="U168" i="10"/>
  <c r="R168" i="10"/>
  <c r="Q168" i="10"/>
  <c r="P168" i="10"/>
  <c r="O168" i="10"/>
  <c r="N168" i="10"/>
  <c r="U167" i="10"/>
  <c r="R167" i="10"/>
  <c r="Q167" i="10"/>
  <c r="P167" i="10"/>
  <c r="O167" i="10"/>
  <c r="N167" i="10"/>
  <c r="U166" i="10"/>
  <c r="R166" i="10"/>
  <c r="Q166" i="10"/>
  <c r="P166" i="10"/>
  <c r="O166" i="10"/>
  <c r="N166" i="10"/>
  <c r="U165" i="10"/>
  <c r="R165" i="10"/>
  <c r="Q165" i="10"/>
  <c r="P165" i="10"/>
  <c r="O165" i="10"/>
  <c r="N165" i="10"/>
  <c r="U164" i="10"/>
  <c r="R164" i="10"/>
  <c r="Q164" i="10"/>
  <c r="P164" i="10"/>
  <c r="O164" i="10"/>
  <c r="N164" i="10"/>
  <c r="U163" i="10"/>
  <c r="R163" i="10"/>
  <c r="Q163" i="10"/>
  <c r="P163" i="10"/>
  <c r="O163" i="10"/>
  <c r="N163" i="10"/>
  <c r="U162" i="10"/>
  <c r="R162" i="10"/>
  <c r="Q162" i="10"/>
  <c r="P162" i="10"/>
  <c r="O162" i="10"/>
  <c r="N162" i="10"/>
  <c r="U161" i="10"/>
  <c r="R161" i="10"/>
  <c r="Q161" i="10"/>
  <c r="P161" i="10"/>
  <c r="O161" i="10"/>
  <c r="N161" i="10"/>
  <c r="U160" i="10"/>
  <c r="R160" i="10"/>
  <c r="Q160" i="10"/>
  <c r="P160" i="10"/>
  <c r="O160" i="10"/>
  <c r="N160" i="10"/>
  <c r="U159" i="10"/>
  <c r="R159" i="10"/>
  <c r="Q159" i="10"/>
  <c r="P159" i="10"/>
  <c r="O159" i="10"/>
  <c r="N159" i="10"/>
  <c r="U158" i="10"/>
  <c r="R158" i="10"/>
  <c r="Q158" i="10"/>
  <c r="P158" i="10"/>
  <c r="O158" i="10"/>
  <c r="N158" i="10"/>
  <c r="U157" i="10"/>
  <c r="R157" i="10"/>
  <c r="Q157" i="10"/>
  <c r="P157" i="10"/>
  <c r="O157" i="10"/>
  <c r="N157" i="10"/>
  <c r="U156" i="10"/>
  <c r="R156" i="10"/>
  <c r="Q156" i="10"/>
  <c r="P156" i="10"/>
  <c r="O156" i="10"/>
  <c r="N156" i="10"/>
  <c r="U155" i="10"/>
  <c r="R155" i="10"/>
  <c r="Q155" i="10"/>
  <c r="P155" i="10"/>
  <c r="O155" i="10"/>
  <c r="N155" i="10"/>
  <c r="U154" i="10"/>
  <c r="R154" i="10"/>
  <c r="Q154" i="10"/>
  <c r="P154" i="10"/>
  <c r="O154" i="10"/>
  <c r="N154" i="10"/>
  <c r="U153" i="10"/>
  <c r="R153" i="10"/>
  <c r="Q153" i="10"/>
  <c r="P153" i="10"/>
  <c r="O153" i="10"/>
  <c r="N153" i="10"/>
  <c r="U152" i="10"/>
  <c r="R152" i="10"/>
  <c r="Q152" i="10"/>
  <c r="P152" i="10"/>
  <c r="O152" i="10"/>
  <c r="N152" i="10"/>
  <c r="U151" i="10"/>
  <c r="R151" i="10"/>
  <c r="Q151" i="10"/>
  <c r="P151" i="10"/>
  <c r="O151" i="10"/>
  <c r="N151" i="10"/>
  <c r="U150" i="10"/>
  <c r="R150" i="10"/>
  <c r="Q150" i="10"/>
  <c r="P150" i="10"/>
  <c r="O150" i="10"/>
  <c r="N150" i="10"/>
  <c r="U149" i="10"/>
  <c r="R149" i="10"/>
  <c r="Q149" i="10"/>
  <c r="P149" i="10"/>
  <c r="O149" i="10"/>
  <c r="N149" i="10"/>
  <c r="U148" i="10"/>
  <c r="R148" i="10"/>
  <c r="Q148" i="10"/>
  <c r="P148" i="10"/>
  <c r="O148" i="10"/>
  <c r="N148" i="10"/>
  <c r="U147" i="10"/>
  <c r="R147" i="10"/>
  <c r="Q147" i="10"/>
  <c r="P147" i="10"/>
  <c r="O147" i="10"/>
  <c r="N147" i="10"/>
  <c r="U146" i="10"/>
  <c r="R146" i="10"/>
  <c r="Q146" i="10"/>
  <c r="P146" i="10"/>
  <c r="O146" i="10"/>
  <c r="N146" i="10"/>
  <c r="U145" i="10"/>
  <c r="R145" i="10"/>
  <c r="Q145" i="10"/>
  <c r="P145" i="10"/>
  <c r="O145" i="10"/>
  <c r="N145" i="10"/>
  <c r="U144" i="10"/>
  <c r="R144" i="10"/>
  <c r="Q144" i="10"/>
  <c r="P144" i="10"/>
  <c r="O144" i="10"/>
  <c r="N144" i="10"/>
  <c r="U143" i="10"/>
  <c r="R143" i="10"/>
  <c r="Q143" i="10"/>
  <c r="P143" i="10"/>
  <c r="O143" i="10"/>
  <c r="N143" i="10"/>
  <c r="U142" i="10"/>
  <c r="R142" i="10"/>
  <c r="Q142" i="10"/>
  <c r="P142" i="10"/>
  <c r="O142" i="10"/>
  <c r="N142" i="10"/>
  <c r="U141" i="10"/>
  <c r="R141" i="10"/>
  <c r="Q141" i="10"/>
  <c r="P141" i="10"/>
  <c r="O141" i="10"/>
  <c r="N141" i="10"/>
  <c r="U140" i="10"/>
  <c r="R140" i="10"/>
  <c r="Q140" i="10"/>
  <c r="P140" i="10"/>
  <c r="O140" i="10"/>
  <c r="N140" i="10"/>
  <c r="U139" i="10"/>
  <c r="R139" i="10"/>
  <c r="Q139" i="10"/>
  <c r="P139" i="10"/>
  <c r="O139" i="10"/>
  <c r="N139" i="10"/>
  <c r="U138" i="10"/>
  <c r="R138" i="10"/>
  <c r="Q138" i="10"/>
  <c r="P138" i="10"/>
  <c r="O138" i="10"/>
  <c r="N138" i="10"/>
  <c r="U137" i="10"/>
  <c r="R137" i="10"/>
  <c r="Q137" i="10"/>
  <c r="P137" i="10"/>
  <c r="O137" i="10"/>
  <c r="N137" i="10"/>
  <c r="U136" i="10"/>
  <c r="R136" i="10"/>
  <c r="Q136" i="10"/>
  <c r="P136" i="10"/>
  <c r="O136" i="10"/>
  <c r="N136" i="10"/>
  <c r="U135" i="10"/>
  <c r="R135" i="10"/>
  <c r="Q135" i="10"/>
  <c r="P135" i="10"/>
  <c r="O135" i="10"/>
  <c r="N135" i="10"/>
  <c r="U134" i="10"/>
  <c r="R134" i="10"/>
  <c r="Q134" i="10"/>
  <c r="P134" i="10"/>
  <c r="O134" i="10"/>
  <c r="N134" i="10"/>
  <c r="U133" i="10"/>
  <c r="R133" i="10"/>
  <c r="Q133" i="10"/>
  <c r="P133" i="10"/>
  <c r="O133" i="10"/>
  <c r="N133" i="10"/>
  <c r="U132" i="10"/>
  <c r="R132" i="10"/>
  <c r="Q132" i="10"/>
  <c r="P132" i="10"/>
  <c r="O132" i="10"/>
  <c r="N132" i="10"/>
  <c r="U131" i="10"/>
  <c r="R131" i="10"/>
  <c r="Q131" i="10"/>
  <c r="P131" i="10"/>
  <c r="O131" i="10"/>
  <c r="N131" i="10"/>
  <c r="U130" i="10"/>
  <c r="R130" i="10"/>
  <c r="Q130" i="10"/>
  <c r="P130" i="10"/>
  <c r="O130" i="10"/>
  <c r="N130" i="10"/>
  <c r="U129" i="10"/>
  <c r="R129" i="10"/>
  <c r="Q129" i="10"/>
  <c r="P129" i="10"/>
  <c r="O129" i="10"/>
  <c r="N129" i="10"/>
  <c r="U128" i="10"/>
  <c r="R128" i="10"/>
  <c r="Q128" i="10"/>
  <c r="P128" i="10"/>
  <c r="O128" i="10"/>
  <c r="N128" i="10"/>
  <c r="U127" i="10"/>
  <c r="R127" i="10"/>
  <c r="Q127" i="10"/>
  <c r="P127" i="10"/>
  <c r="O127" i="10"/>
  <c r="N127" i="10"/>
  <c r="U126" i="10"/>
  <c r="R126" i="10"/>
  <c r="Q126" i="10"/>
  <c r="P126" i="10"/>
  <c r="O126" i="10"/>
  <c r="N126" i="10"/>
  <c r="U125" i="10"/>
  <c r="R125" i="10"/>
  <c r="Q125" i="10"/>
  <c r="P125" i="10"/>
  <c r="O125" i="10"/>
  <c r="N125" i="10"/>
  <c r="U124" i="10"/>
  <c r="R124" i="10"/>
  <c r="Q124" i="10"/>
  <c r="P124" i="10"/>
  <c r="O124" i="10"/>
  <c r="N124" i="10"/>
  <c r="U123" i="10"/>
  <c r="R123" i="10"/>
  <c r="Q123" i="10"/>
  <c r="P123" i="10"/>
  <c r="O123" i="10"/>
  <c r="N123" i="10"/>
  <c r="U122" i="10"/>
  <c r="R122" i="10"/>
  <c r="Q122" i="10"/>
  <c r="P122" i="10"/>
  <c r="O122" i="10"/>
  <c r="N122" i="10"/>
  <c r="U121" i="10"/>
  <c r="R121" i="10"/>
  <c r="Q121" i="10"/>
  <c r="P121" i="10"/>
  <c r="O121" i="10"/>
  <c r="N121" i="10"/>
  <c r="U120" i="10"/>
  <c r="R120" i="10"/>
  <c r="Q120" i="10"/>
  <c r="P120" i="10"/>
  <c r="O120" i="10"/>
  <c r="N120" i="10"/>
  <c r="U119" i="10"/>
  <c r="R119" i="10"/>
  <c r="Q119" i="10"/>
  <c r="P119" i="10"/>
  <c r="O119" i="10"/>
  <c r="N119" i="10"/>
  <c r="U118" i="10"/>
  <c r="R118" i="10"/>
  <c r="Q118" i="10"/>
  <c r="P118" i="10"/>
  <c r="O118" i="10"/>
  <c r="N118" i="10"/>
  <c r="U117" i="10"/>
  <c r="R117" i="10"/>
  <c r="Q117" i="10"/>
  <c r="P117" i="10"/>
  <c r="O117" i="10"/>
  <c r="N117" i="10"/>
  <c r="U116" i="10"/>
  <c r="R116" i="10"/>
  <c r="Q116" i="10"/>
  <c r="P116" i="10"/>
  <c r="O116" i="10"/>
  <c r="N116" i="10"/>
  <c r="U115" i="10"/>
  <c r="R115" i="10"/>
  <c r="Q115" i="10"/>
  <c r="P115" i="10"/>
  <c r="O115" i="10"/>
  <c r="N115" i="10"/>
  <c r="U114" i="10"/>
  <c r="R114" i="10"/>
  <c r="Q114" i="10"/>
  <c r="P114" i="10"/>
  <c r="O114" i="10"/>
  <c r="N114" i="10"/>
  <c r="U113" i="10"/>
  <c r="R113" i="10"/>
  <c r="Q113" i="10"/>
  <c r="P113" i="10"/>
  <c r="O113" i="10"/>
  <c r="N113" i="10"/>
  <c r="U112" i="10"/>
  <c r="R112" i="10"/>
  <c r="Q112" i="10"/>
  <c r="P112" i="10"/>
  <c r="O112" i="10"/>
  <c r="N112" i="10"/>
  <c r="U111" i="10"/>
  <c r="R111" i="10"/>
  <c r="Q111" i="10"/>
  <c r="P111" i="10"/>
  <c r="O111" i="10"/>
  <c r="N111" i="10"/>
  <c r="U110" i="10"/>
  <c r="R110" i="10"/>
  <c r="Q110" i="10"/>
  <c r="P110" i="10"/>
  <c r="O110" i="10"/>
  <c r="N110" i="10"/>
  <c r="U109" i="10"/>
  <c r="R109" i="10"/>
  <c r="Q109" i="10"/>
  <c r="P109" i="10"/>
  <c r="O109" i="10"/>
  <c r="N109" i="10"/>
  <c r="U108" i="10"/>
  <c r="R108" i="10"/>
  <c r="Q108" i="10"/>
  <c r="P108" i="10"/>
  <c r="O108" i="10"/>
  <c r="N108" i="10"/>
  <c r="U107" i="10"/>
  <c r="R107" i="10"/>
  <c r="Q107" i="10"/>
  <c r="P107" i="10"/>
  <c r="O107" i="10"/>
  <c r="N107" i="10"/>
  <c r="U106" i="10"/>
  <c r="R106" i="10"/>
  <c r="Q106" i="10"/>
  <c r="P106" i="10"/>
  <c r="O106" i="10"/>
  <c r="N106" i="10"/>
  <c r="U105" i="10"/>
  <c r="R105" i="10"/>
  <c r="Q105" i="10"/>
  <c r="P105" i="10"/>
  <c r="O105" i="10"/>
  <c r="N105" i="10"/>
  <c r="U104" i="10"/>
  <c r="R104" i="10"/>
  <c r="Q104" i="10"/>
  <c r="P104" i="10"/>
  <c r="O104" i="10"/>
  <c r="N104" i="10"/>
  <c r="U103" i="10"/>
  <c r="R103" i="10"/>
  <c r="Q103" i="10"/>
  <c r="P103" i="10"/>
  <c r="O103" i="10"/>
  <c r="N103" i="10"/>
  <c r="U102" i="10"/>
  <c r="R102" i="10"/>
  <c r="Q102" i="10"/>
  <c r="P102" i="10"/>
  <c r="O102" i="10"/>
  <c r="N102" i="10"/>
  <c r="U101" i="10"/>
  <c r="R101" i="10"/>
  <c r="Q101" i="10"/>
  <c r="P101" i="10"/>
  <c r="O101" i="10"/>
  <c r="N101" i="10"/>
  <c r="U100" i="10"/>
  <c r="R100" i="10"/>
  <c r="Q100" i="10"/>
  <c r="P100" i="10"/>
  <c r="O100" i="10"/>
  <c r="N100" i="10"/>
  <c r="U99" i="10"/>
  <c r="R99" i="10"/>
  <c r="Q99" i="10"/>
  <c r="P99" i="10"/>
  <c r="O99" i="10"/>
  <c r="N99" i="10"/>
  <c r="U98" i="10"/>
  <c r="R98" i="10"/>
  <c r="Q98" i="10"/>
  <c r="P98" i="10"/>
  <c r="O98" i="10"/>
  <c r="N98" i="10"/>
  <c r="U97" i="10"/>
  <c r="R97" i="10"/>
  <c r="Q97" i="10"/>
  <c r="P97" i="10"/>
  <c r="O97" i="10"/>
  <c r="N97" i="10"/>
  <c r="U96" i="10"/>
  <c r="R96" i="10"/>
  <c r="Q96" i="10"/>
  <c r="P96" i="10"/>
  <c r="O96" i="10"/>
  <c r="N96" i="10"/>
  <c r="U95" i="10"/>
  <c r="R95" i="10"/>
  <c r="Q95" i="10"/>
  <c r="P95" i="10"/>
  <c r="O95" i="10"/>
  <c r="N95" i="10"/>
  <c r="U94" i="10"/>
  <c r="R94" i="10"/>
  <c r="Q94" i="10"/>
  <c r="P94" i="10"/>
  <c r="O94" i="10"/>
  <c r="N94" i="10"/>
  <c r="U93" i="10"/>
  <c r="R93" i="10"/>
  <c r="Q93" i="10"/>
  <c r="P93" i="10"/>
  <c r="O93" i="10"/>
  <c r="N93" i="10"/>
  <c r="U92" i="10"/>
  <c r="R92" i="10"/>
  <c r="Q92" i="10"/>
  <c r="P92" i="10"/>
  <c r="O92" i="10"/>
  <c r="N92" i="10"/>
  <c r="U91" i="10"/>
  <c r="R91" i="10"/>
  <c r="Q91" i="10"/>
  <c r="P91" i="10"/>
  <c r="O91" i="10"/>
  <c r="N91" i="10"/>
  <c r="U90" i="10"/>
  <c r="R90" i="10"/>
  <c r="Q90" i="10"/>
  <c r="P90" i="10"/>
  <c r="O90" i="10"/>
  <c r="N90" i="10"/>
  <c r="U89" i="10"/>
  <c r="R89" i="10"/>
  <c r="Q89" i="10"/>
  <c r="P89" i="10"/>
  <c r="O89" i="10"/>
  <c r="N89" i="10"/>
  <c r="U88" i="10"/>
  <c r="R88" i="10"/>
  <c r="Q88" i="10"/>
  <c r="P88" i="10"/>
  <c r="O88" i="10"/>
  <c r="N88" i="10"/>
  <c r="U87" i="10"/>
  <c r="R87" i="10"/>
  <c r="Q87" i="10"/>
  <c r="P87" i="10"/>
  <c r="O87" i="10"/>
  <c r="N87" i="10"/>
  <c r="U86" i="10"/>
  <c r="R86" i="10"/>
  <c r="Q86" i="10"/>
  <c r="P86" i="10"/>
  <c r="O86" i="10"/>
  <c r="N86" i="10"/>
  <c r="U85" i="10"/>
  <c r="R85" i="10"/>
  <c r="Q85" i="10"/>
  <c r="P85" i="10"/>
  <c r="O85" i="10"/>
  <c r="N85" i="10"/>
  <c r="U84" i="10"/>
  <c r="R84" i="10"/>
  <c r="Q84" i="10"/>
  <c r="P84" i="10"/>
  <c r="O84" i="10"/>
  <c r="N84" i="10"/>
  <c r="U83" i="10"/>
  <c r="R83" i="10"/>
  <c r="Q83" i="10"/>
  <c r="P83" i="10"/>
  <c r="O83" i="10"/>
  <c r="N83" i="10"/>
  <c r="U82" i="10"/>
  <c r="R82" i="10"/>
  <c r="Q82" i="10"/>
  <c r="P82" i="10"/>
  <c r="O82" i="10"/>
  <c r="N82" i="10"/>
  <c r="U81" i="10"/>
  <c r="R81" i="10"/>
  <c r="Q81" i="10"/>
  <c r="P81" i="10"/>
  <c r="O81" i="10"/>
  <c r="N81" i="10"/>
  <c r="U80" i="10"/>
  <c r="R80" i="10"/>
  <c r="Q80" i="10"/>
  <c r="P80" i="10"/>
  <c r="O80" i="10"/>
  <c r="N80" i="10"/>
  <c r="U79" i="10"/>
  <c r="R79" i="10"/>
  <c r="Q79" i="10"/>
  <c r="P79" i="10"/>
  <c r="O79" i="10"/>
  <c r="N79" i="10"/>
  <c r="U78" i="10"/>
  <c r="R78" i="10"/>
  <c r="Q78" i="10"/>
  <c r="P78" i="10"/>
  <c r="O78" i="10"/>
  <c r="N78" i="10"/>
  <c r="U77" i="10"/>
  <c r="R77" i="10"/>
  <c r="Q77" i="10"/>
  <c r="P77" i="10"/>
  <c r="O77" i="10"/>
  <c r="N77" i="10"/>
  <c r="U76" i="10"/>
  <c r="R76" i="10"/>
  <c r="Q76" i="10"/>
  <c r="P76" i="10"/>
  <c r="O76" i="10"/>
  <c r="N76" i="10"/>
  <c r="U75" i="10"/>
  <c r="R75" i="10"/>
  <c r="Q75" i="10"/>
  <c r="P75" i="10"/>
  <c r="O75" i="10"/>
  <c r="N75" i="10"/>
  <c r="U74" i="10"/>
  <c r="R74" i="10"/>
  <c r="Q74" i="10"/>
  <c r="P74" i="10"/>
  <c r="O74" i="10"/>
  <c r="N74" i="10"/>
  <c r="U73" i="10"/>
  <c r="R73" i="10"/>
  <c r="Q73" i="10"/>
  <c r="P73" i="10"/>
  <c r="O73" i="10"/>
  <c r="N73" i="10"/>
  <c r="U72" i="10"/>
  <c r="R72" i="10"/>
  <c r="Q72" i="10"/>
  <c r="P72" i="10"/>
  <c r="O72" i="10"/>
  <c r="N72" i="10"/>
  <c r="U71" i="10"/>
  <c r="R71" i="10"/>
  <c r="Q71" i="10"/>
  <c r="P71" i="10"/>
  <c r="O71" i="10"/>
  <c r="N71" i="10"/>
  <c r="U70" i="10"/>
  <c r="R70" i="10"/>
  <c r="Q70" i="10"/>
  <c r="P70" i="10"/>
  <c r="O70" i="10"/>
  <c r="N70" i="10"/>
  <c r="U69" i="10"/>
  <c r="R69" i="10"/>
  <c r="Q69" i="10"/>
  <c r="P69" i="10"/>
  <c r="O69" i="10"/>
  <c r="N69" i="10"/>
  <c r="U68" i="10"/>
  <c r="R68" i="10"/>
  <c r="Q68" i="10"/>
  <c r="P68" i="10"/>
  <c r="O68" i="10"/>
  <c r="N68" i="10"/>
  <c r="U67" i="10"/>
  <c r="R67" i="10"/>
  <c r="Q67" i="10"/>
  <c r="P67" i="10"/>
  <c r="O67" i="10"/>
  <c r="N67" i="10"/>
  <c r="U66" i="10"/>
  <c r="R66" i="10"/>
  <c r="Q66" i="10"/>
  <c r="P66" i="10"/>
  <c r="O66" i="10"/>
  <c r="N66" i="10"/>
  <c r="U65" i="10"/>
  <c r="R65" i="10"/>
  <c r="Q65" i="10"/>
  <c r="P65" i="10"/>
  <c r="O65" i="10"/>
  <c r="N65" i="10"/>
  <c r="U64" i="10"/>
  <c r="R64" i="10"/>
  <c r="Q64" i="10"/>
  <c r="P64" i="10"/>
  <c r="O64" i="10"/>
  <c r="N64" i="10"/>
  <c r="U63" i="10"/>
  <c r="R63" i="10"/>
  <c r="Q63" i="10"/>
  <c r="P63" i="10"/>
  <c r="O63" i="10"/>
  <c r="N63" i="10"/>
  <c r="U62" i="10"/>
  <c r="R62" i="10"/>
  <c r="Q62" i="10"/>
  <c r="P62" i="10"/>
  <c r="O62" i="10"/>
  <c r="N62" i="10"/>
  <c r="U61" i="10"/>
  <c r="R61" i="10"/>
  <c r="Q61" i="10"/>
  <c r="P61" i="10"/>
  <c r="O61" i="10"/>
  <c r="N61" i="10"/>
  <c r="U60" i="10"/>
  <c r="R60" i="10"/>
  <c r="Q60" i="10"/>
  <c r="P60" i="10"/>
  <c r="O60" i="10"/>
  <c r="N60" i="10"/>
  <c r="U59" i="10"/>
  <c r="R59" i="10"/>
  <c r="Q59" i="10"/>
  <c r="P59" i="10"/>
  <c r="O59" i="10"/>
  <c r="N59" i="10"/>
  <c r="U58" i="10"/>
  <c r="R58" i="10"/>
  <c r="Q58" i="10"/>
  <c r="P58" i="10"/>
  <c r="O58" i="10"/>
  <c r="N58" i="10"/>
  <c r="U57" i="10"/>
  <c r="R57" i="10"/>
  <c r="Q57" i="10"/>
  <c r="P57" i="10"/>
  <c r="O57" i="10"/>
  <c r="N57" i="10"/>
  <c r="U56" i="10"/>
  <c r="R56" i="10"/>
  <c r="Q56" i="10"/>
  <c r="P56" i="10"/>
  <c r="O56" i="10"/>
  <c r="N56" i="10"/>
  <c r="U55" i="10"/>
  <c r="R55" i="10"/>
  <c r="Q55" i="10"/>
  <c r="P55" i="10"/>
  <c r="O55" i="10"/>
  <c r="N55" i="10"/>
  <c r="U54" i="10"/>
  <c r="R54" i="10"/>
  <c r="Q54" i="10"/>
  <c r="P54" i="10"/>
  <c r="O54" i="10"/>
  <c r="N54" i="10"/>
  <c r="U53" i="10"/>
  <c r="R53" i="10"/>
  <c r="Q53" i="10"/>
  <c r="P53" i="10"/>
  <c r="O53" i="10"/>
  <c r="N53" i="10"/>
  <c r="U52" i="10"/>
  <c r="R52" i="10"/>
  <c r="Q52" i="10"/>
  <c r="P52" i="10"/>
  <c r="O52" i="10"/>
  <c r="N52" i="10"/>
  <c r="U51" i="10"/>
  <c r="R51" i="10"/>
  <c r="Q51" i="10"/>
  <c r="P51" i="10"/>
  <c r="O51" i="10"/>
  <c r="N51" i="10"/>
  <c r="U50" i="10"/>
  <c r="R50" i="10"/>
  <c r="Q50" i="10"/>
  <c r="P50" i="10"/>
  <c r="O50" i="10"/>
  <c r="N50" i="10"/>
  <c r="U49" i="10"/>
  <c r="R49" i="10"/>
  <c r="Q49" i="10"/>
  <c r="P49" i="10"/>
  <c r="O49" i="10"/>
  <c r="N49" i="10"/>
  <c r="U48" i="10"/>
  <c r="R48" i="10"/>
  <c r="Q48" i="10"/>
  <c r="P48" i="10"/>
  <c r="O48" i="10"/>
  <c r="N48" i="10"/>
  <c r="U47" i="10"/>
  <c r="R47" i="10"/>
  <c r="Q47" i="10"/>
  <c r="P47" i="10"/>
  <c r="O47" i="10"/>
  <c r="N47" i="10"/>
  <c r="U46" i="10"/>
  <c r="R46" i="10"/>
  <c r="Q46" i="10"/>
  <c r="P46" i="10"/>
  <c r="O46" i="10"/>
  <c r="N46" i="10"/>
  <c r="U45" i="10"/>
  <c r="R45" i="10"/>
  <c r="Q45" i="10"/>
  <c r="P45" i="10"/>
  <c r="O45" i="10"/>
  <c r="N45" i="10"/>
  <c r="U44" i="10"/>
  <c r="R44" i="10"/>
  <c r="Q44" i="10"/>
  <c r="P44" i="10"/>
  <c r="O44" i="10"/>
  <c r="N44" i="10"/>
  <c r="U43" i="10"/>
  <c r="R43" i="10"/>
  <c r="Q43" i="10"/>
  <c r="P43" i="10"/>
  <c r="O43" i="10"/>
  <c r="N43" i="10"/>
  <c r="U42" i="10"/>
  <c r="R42" i="10"/>
  <c r="N42" i="10"/>
  <c r="Q42" i="10"/>
  <c r="P42" i="10"/>
  <c r="O42" i="10"/>
  <c r="U41" i="10"/>
  <c r="R41" i="10"/>
  <c r="Q41" i="10"/>
  <c r="P41" i="10"/>
  <c r="O41" i="10"/>
  <c r="N41" i="10"/>
  <c r="U40" i="10"/>
  <c r="R40" i="10"/>
  <c r="N40" i="10"/>
  <c r="Q40" i="10"/>
  <c r="P40" i="10"/>
  <c r="O40" i="10"/>
  <c r="U39" i="10"/>
  <c r="R39" i="10"/>
  <c r="Q39" i="10"/>
  <c r="P39" i="10"/>
  <c r="O39" i="10"/>
  <c r="N39" i="10"/>
  <c r="U38" i="10"/>
  <c r="R38" i="10"/>
  <c r="Q38" i="10"/>
  <c r="P38" i="10"/>
  <c r="O38" i="10"/>
  <c r="N38" i="10"/>
  <c r="U37" i="10"/>
  <c r="R37" i="10"/>
  <c r="N37" i="10"/>
  <c r="Q37" i="10"/>
  <c r="P37" i="10"/>
  <c r="O37" i="10"/>
  <c r="U36" i="10"/>
  <c r="R36" i="10"/>
  <c r="Q36" i="10"/>
  <c r="P36" i="10"/>
  <c r="O36" i="10"/>
  <c r="N36" i="10"/>
  <c r="U35" i="10"/>
  <c r="R35" i="10"/>
  <c r="Q35" i="10"/>
  <c r="P35" i="10"/>
  <c r="O35" i="10"/>
  <c r="N35" i="10"/>
  <c r="U34" i="10"/>
  <c r="R34" i="10"/>
  <c r="Q34" i="10"/>
  <c r="P34" i="10"/>
  <c r="O34" i="10"/>
  <c r="N34" i="10"/>
  <c r="U33" i="10"/>
  <c r="R33" i="10"/>
  <c r="Q33" i="10"/>
  <c r="P33" i="10"/>
  <c r="O33" i="10"/>
  <c r="N33" i="10"/>
  <c r="U32" i="10"/>
  <c r="R32" i="10"/>
  <c r="Q32" i="10"/>
  <c r="P32" i="10"/>
  <c r="O32" i="10"/>
  <c r="N32" i="10"/>
  <c r="U31" i="10"/>
  <c r="R31" i="10"/>
  <c r="Q31" i="10"/>
  <c r="P31" i="10"/>
  <c r="O31" i="10"/>
  <c r="N31" i="10"/>
  <c r="U30" i="10"/>
  <c r="R30" i="10"/>
  <c r="N30" i="10"/>
  <c r="Q30" i="10"/>
  <c r="P30" i="10"/>
  <c r="O30" i="10"/>
  <c r="U29" i="10"/>
  <c r="R29" i="10"/>
  <c r="Q29" i="10"/>
  <c r="P29" i="10"/>
  <c r="O29" i="10"/>
  <c r="N29" i="10"/>
  <c r="U28" i="10"/>
  <c r="R28" i="10"/>
  <c r="N28" i="10"/>
  <c r="Q28" i="10"/>
  <c r="P28" i="10"/>
  <c r="O28" i="10"/>
  <c r="U27" i="10"/>
  <c r="R27" i="10"/>
  <c r="N27" i="10"/>
  <c r="Q27" i="10"/>
  <c r="P27" i="10"/>
  <c r="O27" i="10"/>
  <c r="U26" i="10"/>
  <c r="R26" i="10"/>
  <c r="N26" i="10"/>
  <c r="Q26" i="10"/>
  <c r="P26" i="10"/>
  <c r="O26" i="10"/>
  <c r="U25" i="10"/>
  <c r="R25" i="10"/>
  <c r="Q25" i="10"/>
  <c r="P25" i="10"/>
  <c r="O25" i="10"/>
  <c r="N25" i="10"/>
  <c r="U24" i="10"/>
  <c r="R24" i="10"/>
  <c r="N24" i="10"/>
  <c r="Q24" i="10"/>
  <c r="P24" i="10"/>
  <c r="O24" i="10"/>
  <c r="U23" i="10"/>
  <c r="R23" i="10"/>
  <c r="N23" i="10"/>
  <c r="Q23" i="10"/>
  <c r="P23" i="10"/>
  <c r="O23" i="10"/>
  <c r="U22" i="10"/>
  <c r="R22" i="10"/>
  <c r="Q22" i="10"/>
  <c r="P22" i="10"/>
  <c r="O22" i="10"/>
  <c r="N22" i="10"/>
  <c r="U21" i="10"/>
  <c r="R21" i="10"/>
  <c r="Q21" i="10"/>
  <c r="P21" i="10"/>
  <c r="O21" i="10"/>
  <c r="N21" i="10"/>
  <c r="U20" i="10"/>
  <c r="R20" i="10"/>
  <c r="N20" i="10"/>
  <c r="Q20" i="10"/>
  <c r="P20" i="10"/>
  <c r="O20" i="10"/>
  <c r="U19" i="10"/>
  <c r="R19" i="10"/>
  <c r="N19" i="10"/>
  <c r="Q19" i="10"/>
  <c r="P19" i="10"/>
  <c r="O19" i="10"/>
  <c r="U18" i="10"/>
  <c r="R18" i="10"/>
  <c r="Q18" i="10"/>
  <c r="P18" i="10"/>
  <c r="O18" i="10"/>
  <c r="N18" i="10"/>
  <c r="U17" i="10"/>
  <c r="R17" i="10"/>
  <c r="Q17" i="10"/>
  <c r="P17" i="10"/>
  <c r="O17" i="10"/>
  <c r="N17" i="10"/>
  <c r="U16" i="10"/>
  <c r="R16" i="10"/>
  <c r="N16" i="10"/>
  <c r="Q16" i="10"/>
  <c r="P16" i="10"/>
  <c r="O16" i="10"/>
  <c r="U15" i="10"/>
  <c r="R15" i="10"/>
  <c r="Q15" i="10"/>
  <c r="P15" i="10"/>
  <c r="O15" i="10"/>
  <c r="N15" i="10"/>
  <c r="U14" i="10"/>
  <c r="R14" i="10"/>
  <c r="Q14" i="10"/>
  <c r="P14" i="10"/>
  <c r="O14" i="10"/>
  <c r="N14" i="10"/>
  <c r="U13" i="10"/>
  <c r="R13" i="10"/>
  <c r="Q13" i="10"/>
  <c r="P13" i="10"/>
  <c r="O13" i="10"/>
  <c r="N13" i="10"/>
  <c r="U12" i="10"/>
  <c r="R12" i="10"/>
  <c r="Q12" i="10"/>
  <c r="P12" i="10"/>
  <c r="O12" i="10"/>
  <c r="N12" i="10"/>
  <c r="U11" i="10"/>
  <c r="R11" i="10"/>
  <c r="Q11" i="10"/>
  <c r="P11" i="10"/>
  <c r="O11" i="10"/>
  <c r="N11" i="10"/>
  <c r="U10" i="10"/>
  <c r="R10" i="10"/>
  <c r="Q10" i="10"/>
  <c r="P10" i="10"/>
  <c r="O10" i="10"/>
  <c r="N10" i="10"/>
  <c r="U9" i="10"/>
  <c r="R9" i="10"/>
  <c r="N9" i="10"/>
  <c r="Q9" i="10"/>
  <c r="P9" i="10"/>
  <c r="O9" i="10"/>
  <c r="U8" i="10"/>
  <c r="R8" i="10"/>
  <c r="Q8" i="10"/>
  <c r="P8" i="10"/>
  <c r="O8" i="10"/>
  <c r="N8" i="10"/>
  <c r="Q84" i="1"/>
  <c r="Q85" i="1"/>
  <c r="Q86" i="1"/>
  <c r="C3" i="4"/>
  <c r="I16" i="4"/>
  <c r="I24" i="4"/>
  <c r="U84" i="1"/>
  <c r="R84" i="1"/>
  <c r="U85" i="1"/>
  <c r="R85" i="1"/>
  <c r="U86" i="1"/>
  <c r="R86" i="1"/>
  <c r="U81" i="1"/>
  <c r="R81" i="1"/>
  <c r="U82" i="1"/>
  <c r="R82" i="1"/>
  <c r="U83" i="1"/>
  <c r="R83" i="1"/>
  <c r="R87" i="1"/>
  <c r="R88" i="1"/>
  <c r="R89" i="1"/>
  <c r="R90" i="1"/>
  <c r="D3" i="4"/>
  <c r="J16" i="4"/>
  <c r="J24" i="4"/>
  <c r="P84" i="1"/>
  <c r="P85" i="1"/>
  <c r="P86" i="1"/>
  <c r="B3" i="4"/>
  <c r="H16" i="4"/>
  <c r="H24" i="4"/>
  <c r="D8" i="4"/>
  <c r="J21" i="4"/>
  <c r="C9" i="4"/>
  <c r="D9" i="4"/>
  <c r="J22" i="4"/>
  <c r="J23" i="4"/>
  <c r="I22" i="4"/>
  <c r="C8" i="4"/>
  <c r="I21" i="4"/>
  <c r="I23" i="4"/>
  <c r="B9" i="4"/>
  <c r="H22" i="4"/>
  <c r="B8" i="4"/>
  <c r="H21" i="4"/>
  <c r="H23" i="4"/>
  <c r="I20" i="4"/>
  <c r="J20" i="4"/>
  <c r="H20" i="4"/>
  <c r="C5" i="4"/>
  <c r="I18" i="4"/>
  <c r="D5" i="4"/>
  <c r="J18" i="4"/>
  <c r="B5" i="4"/>
  <c r="H18" i="4"/>
  <c r="J17" i="4"/>
  <c r="I17" i="4"/>
  <c r="H17" i="4"/>
  <c r="O41" i="1"/>
  <c r="O42" i="1"/>
  <c r="P42" i="1"/>
  <c r="N42" i="1"/>
  <c r="Q42" i="1"/>
  <c r="U42" i="1"/>
  <c r="R42" i="1"/>
  <c r="P43" i="1"/>
  <c r="Q43" i="1"/>
  <c r="U43" i="1"/>
  <c r="R43" i="1"/>
  <c r="P44" i="1"/>
  <c r="N44" i="1"/>
  <c r="Q44" i="1"/>
  <c r="U44" i="1"/>
  <c r="R44" i="1"/>
  <c r="P9" i="1"/>
  <c r="Q9" i="1"/>
  <c r="P10" i="1"/>
  <c r="N10" i="1"/>
  <c r="Q10" i="1"/>
  <c r="P11" i="1"/>
  <c r="N11" i="1"/>
  <c r="Q11" i="1"/>
  <c r="U11" i="1"/>
  <c r="R11" i="1"/>
  <c r="P12" i="1"/>
  <c r="N12" i="1"/>
  <c r="Q12" i="1"/>
  <c r="U12" i="1"/>
  <c r="R12" i="1"/>
  <c r="P13" i="1"/>
  <c r="Q13" i="1"/>
  <c r="P14" i="1"/>
  <c r="Q14" i="1"/>
  <c r="U14" i="1"/>
  <c r="R14" i="1"/>
  <c r="P15" i="1"/>
  <c r="Q15" i="1"/>
  <c r="U15" i="1"/>
  <c r="R15" i="1"/>
  <c r="P16" i="1"/>
  <c r="U16" i="1"/>
  <c r="R16" i="1"/>
  <c r="P17" i="1"/>
  <c r="Q17" i="1"/>
  <c r="U17" i="1"/>
  <c r="R17" i="1"/>
  <c r="P18" i="1"/>
  <c r="Q18" i="1"/>
  <c r="U18" i="1"/>
  <c r="R18" i="1"/>
  <c r="P19" i="1"/>
  <c r="N19" i="1"/>
  <c r="Q19" i="1"/>
  <c r="U19" i="1"/>
  <c r="R19" i="1"/>
  <c r="P20" i="1"/>
  <c r="N20" i="1"/>
  <c r="Q20" i="1"/>
  <c r="P21" i="1"/>
  <c r="N21" i="1"/>
  <c r="Q21" i="1"/>
  <c r="U21" i="1"/>
  <c r="R21" i="1"/>
  <c r="P22" i="1"/>
  <c r="N22" i="1"/>
  <c r="Q22" i="1"/>
  <c r="U22" i="1"/>
  <c r="R22" i="1"/>
  <c r="P23" i="1"/>
  <c r="Q23" i="1"/>
  <c r="U23" i="1"/>
  <c r="R23" i="1"/>
  <c r="P24" i="1"/>
  <c r="Q24" i="1"/>
  <c r="U24" i="1"/>
  <c r="R24" i="1"/>
  <c r="P25" i="1"/>
  <c r="Q25" i="1"/>
  <c r="U25" i="1"/>
  <c r="R25" i="1"/>
  <c r="P26" i="1"/>
  <c r="Q26" i="1"/>
  <c r="U26" i="1"/>
  <c r="R26" i="1"/>
  <c r="P27" i="1"/>
  <c r="Q27" i="1"/>
  <c r="U27" i="1"/>
  <c r="R27" i="1"/>
  <c r="P28" i="1"/>
  <c r="N28" i="1"/>
  <c r="Q28" i="1"/>
  <c r="U28" i="1"/>
  <c r="R28" i="1"/>
  <c r="P29" i="1"/>
  <c r="N29" i="1"/>
  <c r="Q29" i="1"/>
  <c r="P30" i="1"/>
  <c r="Q30" i="1"/>
  <c r="U30" i="1"/>
  <c r="R30" i="1"/>
  <c r="P31" i="1"/>
  <c r="N31" i="1"/>
  <c r="Q31" i="1"/>
  <c r="U31" i="1"/>
  <c r="R31" i="1"/>
  <c r="P32" i="1"/>
  <c r="N32" i="1"/>
  <c r="Q32" i="1"/>
  <c r="U32" i="1"/>
  <c r="R32" i="1"/>
  <c r="P33" i="1"/>
  <c r="Q33" i="1"/>
  <c r="U33" i="1"/>
  <c r="R33" i="1"/>
  <c r="P34" i="1"/>
  <c r="N34" i="1"/>
  <c r="Q34" i="1"/>
  <c r="U34" i="1"/>
  <c r="R34" i="1"/>
  <c r="P35" i="1"/>
  <c r="Q35" i="1"/>
  <c r="U35" i="1"/>
  <c r="R35" i="1"/>
  <c r="P36" i="1"/>
  <c r="Q36" i="1"/>
  <c r="U36" i="1"/>
  <c r="R36" i="1"/>
  <c r="P37" i="1"/>
  <c r="Q37" i="1"/>
  <c r="U37" i="1"/>
  <c r="R37" i="1"/>
  <c r="P38" i="1"/>
  <c r="N38" i="1"/>
  <c r="Q38" i="1"/>
  <c r="U38" i="1"/>
  <c r="R38" i="1"/>
  <c r="P39" i="1"/>
  <c r="N39" i="1"/>
  <c r="Q39" i="1"/>
  <c r="U39" i="1"/>
  <c r="R39" i="1"/>
  <c r="P40" i="1"/>
  <c r="Q40" i="1"/>
  <c r="U40" i="1"/>
  <c r="R40" i="1"/>
  <c r="P41" i="1"/>
  <c r="N41" i="1"/>
  <c r="Q41" i="1"/>
  <c r="U41" i="1"/>
  <c r="R41" i="1"/>
  <c r="P45" i="1"/>
  <c r="N45" i="1"/>
  <c r="Q45" i="1"/>
  <c r="U45" i="1"/>
  <c r="R45" i="1"/>
  <c r="P46" i="1"/>
  <c r="Q46" i="1"/>
  <c r="U46" i="1"/>
  <c r="R46" i="1"/>
  <c r="P47" i="1"/>
  <c r="Q47" i="1"/>
  <c r="U47" i="1"/>
  <c r="R47" i="1"/>
  <c r="P48" i="1"/>
  <c r="N48" i="1"/>
  <c r="Q48" i="1"/>
  <c r="U48" i="1"/>
  <c r="R48" i="1"/>
  <c r="P49" i="1"/>
  <c r="N49" i="1"/>
  <c r="Q49" i="1"/>
  <c r="P50" i="1"/>
  <c r="Q50" i="1"/>
  <c r="U50" i="1"/>
  <c r="R50" i="1"/>
  <c r="P51" i="1"/>
  <c r="Q51" i="1"/>
  <c r="U51" i="1"/>
  <c r="R51" i="1"/>
  <c r="P52" i="1"/>
  <c r="Q52" i="1"/>
  <c r="U52" i="1"/>
  <c r="R52" i="1"/>
  <c r="P53" i="1"/>
  <c r="N53" i="1"/>
  <c r="Q53" i="1"/>
  <c r="U53" i="1"/>
  <c r="R53" i="1"/>
  <c r="P54" i="1"/>
  <c r="Q54" i="1"/>
  <c r="U54" i="1"/>
  <c r="R54" i="1"/>
  <c r="P55" i="1"/>
  <c r="Q55" i="1"/>
  <c r="U55" i="1"/>
  <c r="R55" i="1"/>
  <c r="P56" i="1"/>
  <c r="Q56" i="1"/>
  <c r="U56" i="1"/>
  <c r="R56" i="1"/>
  <c r="P57" i="1"/>
  <c r="Q57" i="1"/>
  <c r="U57" i="1"/>
  <c r="R57" i="1"/>
  <c r="P58" i="1"/>
  <c r="Q58" i="1"/>
  <c r="U58" i="1"/>
  <c r="R58" i="1"/>
  <c r="P59" i="1"/>
  <c r="Q59" i="1"/>
  <c r="U59" i="1"/>
  <c r="R59" i="1"/>
  <c r="P60" i="1"/>
  <c r="N60" i="1"/>
  <c r="Q60" i="1"/>
  <c r="U60" i="1"/>
  <c r="R60" i="1"/>
  <c r="P61" i="1"/>
  <c r="Q61" i="1"/>
  <c r="U61" i="1"/>
  <c r="R61" i="1"/>
  <c r="P62" i="1"/>
  <c r="Q62" i="1"/>
  <c r="U62" i="1"/>
  <c r="R62" i="1"/>
  <c r="P63" i="1"/>
  <c r="N63" i="1"/>
  <c r="Q63" i="1"/>
  <c r="U63" i="1"/>
  <c r="R63" i="1"/>
  <c r="P64" i="1"/>
  <c r="N64" i="1"/>
  <c r="Q64" i="1"/>
  <c r="U64" i="1"/>
  <c r="R64" i="1"/>
  <c r="P65" i="1"/>
  <c r="Q65" i="1"/>
  <c r="U65" i="1"/>
  <c r="R65" i="1"/>
  <c r="P66" i="1"/>
  <c r="Q66" i="1"/>
  <c r="U66" i="1"/>
  <c r="R66" i="1"/>
  <c r="P67" i="1"/>
  <c r="N67" i="1"/>
  <c r="Q67" i="1"/>
  <c r="U67" i="1"/>
  <c r="R67" i="1"/>
  <c r="P68" i="1"/>
  <c r="N68" i="1"/>
  <c r="Q68" i="1"/>
  <c r="U68" i="1"/>
  <c r="R68" i="1"/>
  <c r="P69" i="1"/>
  <c r="Q69" i="1"/>
  <c r="U69" i="1"/>
  <c r="R69" i="1"/>
  <c r="P70" i="1"/>
  <c r="N70" i="1"/>
  <c r="Q70" i="1"/>
  <c r="U70" i="1"/>
  <c r="R70" i="1"/>
  <c r="P71" i="1"/>
  <c r="N71" i="1"/>
  <c r="Q71" i="1"/>
  <c r="U71" i="1"/>
  <c r="R71" i="1"/>
  <c r="P72" i="1"/>
  <c r="N72" i="1"/>
  <c r="Q72" i="1"/>
  <c r="U72" i="1"/>
  <c r="R72" i="1"/>
  <c r="P73" i="1"/>
  <c r="Q73" i="1"/>
  <c r="U73" i="1"/>
  <c r="R73" i="1"/>
  <c r="P74" i="1"/>
  <c r="N74" i="1"/>
  <c r="Q74" i="1"/>
  <c r="U74" i="1"/>
  <c r="R74" i="1"/>
  <c r="P75" i="1"/>
  <c r="Q75" i="1"/>
  <c r="U75" i="1"/>
  <c r="R75" i="1"/>
  <c r="P76" i="1"/>
  <c r="Q76" i="1"/>
  <c r="U76" i="1"/>
  <c r="R76" i="1"/>
  <c r="P77" i="1"/>
  <c r="Q77" i="1"/>
  <c r="U77" i="1"/>
  <c r="R77" i="1"/>
  <c r="P78" i="1"/>
  <c r="Q78" i="1"/>
  <c r="U78" i="1"/>
  <c r="R78" i="1"/>
  <c r="P79" i="1"/>
  <c r="Q79" i="1"/>
  <c r="U79" i="1"/>
  <c r="R79" i="1"/>
  <c r="P80" i="1"/>
  <c r="Q80" i="1"/>
  <c r="U80" i="1"/>
  <c r="R80" i="1"/>
  <c r="P81" i="1"/>
  <c r="N81" i="1"/>
  <c r="Q81" i="1"/>
  <c r="P82" i="1"/>
  <c r="Q82" i="1"/>
  <c r="P83" i="1"/>
  <c r="Q83" i="1"/>
  <c r="P87" i="1"/>
  <c r="Q87" i="1"/>
  <c r="P88" i="1"/>
  <c r="Q88" i="1"/>
  <c r="P89" i="1"/>
  <c r="Q89" i="1"/>
  <c r="P90" i="1"/>
  <c r="Q90" i="1"/>
  <c r="P91" i="1"/>
  <c r="Q91" i="1"/>
  <c r="R91" i="1"/>
  <c r="P92" i="1"/>
  <c r="Q92" i="1"/>
  <c r="R92" i="1"/>
  <c r="P93" i="1"/>
  <c r="Q93" i="1"/>
  <c r="R93" i="1"/>
  <c r="P94" i="1"/>
  <c r="Q94" i="1"/>
  <c r="R94" i="1"/>
  <c r="P95" i="1"/>
  <c r="Q95" i="1"/>
  <c r="R95" i="1"/>
  <c r="P96" i="1"/>
  <c r="Q96" i="1"/>
  <c r="R96" i="1"/>
  <c r="P97" i="1"/>
  <c r="Q97" i="1"/>
  <c r="R97" i="1"/>
  <c r="P98" i="1"/>
  <c r="Q98" i="1"/>
  <c r="R98" i="1"/>
  <c r="P99" i="1"/>
  <c r="Q99" i="1"/>
  <c r="R99" i="1"/>
  <c r="P100" i="1"/>
  <c r="Q100" i="1"/>
  <c r="R100" i="1"/>
  <c r="P101" i="1"/>
  <c r="Q101" i="1"/>
  <c r="R101" i="1"/>
  <c r="P102" i="1"/>
  <c r="Q102" i="1"/>
  <c r="R102" i="1"/>
  <c r="P103" i="1"/>
  <c r="Q103" i="1"/>
  <c r="R103" i="1"/>
  <c r="P104" i="1"/>
  <c r="Q104" i="1"/>
  <c r="R104" i="1"/>
  <c r="P105" i="1"/>
  <c r="Q105" i="1"/>
  <c r="R105" i="1"/>
  <c r="P106" i="1"/>
  <c r="Q106" i="1"/>
  <c r="R106" i="1"/>
  <c r="P107" i="1"/>
  <c r="Q107" i="1"/>
  <c r="R107" i="1"/>
  <c r="P108" i="1"/>
  <c r="Q108" i="1"/>
  <c r="R108" i="1"/>
  <c r="P109" i="1"/>
  <c r="Q109" i="1"/>
  <c r="R109" i="1"/>
  <c r="P110" i="1"/>
  <c r="Q110" i="1"/>
  <c r="R110" i="1"/>
  <c r="P111" i="1"/>
  <c r="Q111" i="1"/>
  <c r="R111" i="1"/>
  <c r="P112" i="1"/>
  <c r="Q112" i="1"/>
  <c r="R112" i="1"/>
  <c r="P113" i="1"/>
  <c r="Q113" i="1"/>
  <c r="R113" i="1"/>
  <c r="P114" i="1"/>
  <c r="Q114" i="1"/>
  <c r="R114" i="1"/>
  <c r="P115" i="1"/>
  <c r="Q115" i="1"/>
  <c r="R115" i="1"/>
  <c r="P116" i="1"/>
  <c r="Q116" i="1"/>
  <c r="R116" i="1"/>
  <c r="P117" i="1"/>
  <c r="Q117" i="1"/>
  <c r="R117" i="1"/>
  <c r="P118" i="1"/>
  <c r="Q118" i="1"/>
  <c r="R118" i="1"/>
  <c r="P119" i="1"/>
  <c r="Q119" i="1"/>
  <c r="R119" i="1"/>
  <c r="P120" i="1"/>
  <c r="Q120" i="1"/>
  <c r="R120" i="1"/>
  <c r="P121" i="1"/>
  <c r="Q121" i="1"/>
  <c r="R121" i="1"/>
  <c r="P122" i="1"/>
  <c r="Q122" i="1"/>
  <c r="R122" i="1"/>
  <c r="P123" i="1"/>
  <c r="Q123" i="1"/>
  <c r="R123" i="1"/>
  <c r="P124" i="1"/>
  <c r="Q124" i="1"/>
  <c r="R124" i="1"/>
  <c r="P125" i="1"/>
  <c r="Q125" i="1"/>
  <c r="R125" i="1"/>
  <c r="P126" i="1"/>
  <c r="Q126" i="1"/>
  <c r="R126" i="1"/>
  <c r="P127" i="1"/>
  <c r="Q127" i="1"/>
  <c r="R127" i="1"/>
  <c r="P128" i="1"/>
  <c r="Q128" i="1"/>
  <c r="R128" i="1"/>
  <c r="P129" i="1"/>
  <c r="Q129" i="1"/>
  <c r="R129" i="1"/>
  <c r="P130" i="1"/>
  <c r="Q130" i="1"/>
  <c r="R130" i="1"/>
  <c r="P131" i="1"/>
  <c r="Q131" i="1"/>
  <c r="R131" i="1"/>
  <c r="P132" i="1"/>
  <c r="Q132" i="1"/>
  <c r="R132" i="1"/>
  <c r="P133" i="1"/>
  <c r="Q133" i="1"/>
  <c r="R133" i="1"/>
  <c r="P134" i="1"/>
  <c r="Q134" i="1"/>
  <c r="R134" i="1"/>
  <c r="P135" i="1"/>
  <c r="Q135" i="1"/>
  <c r="R135" i="1"/>
  <c r="P136" i="1"/>
  <c r="Q136" i="1"/>
  <c r="R136" i="1"/>
  <c r="P137" i="1"/>
  <c r="Q137" i="1"/>
  <c r="R137" i="1"/>
  <c r="P138" i="1"/>
  <c r="Q138" i="1"/>
  <c r="R138" i="1"/>
  <c r="P139" i="1"/>
  <c r="Q139" i="1"/>
  <c r="R139" i="1"/>
  <c r="P140" i="1"/>
  <c r="Q140" i="1"/>
  <c r="R140" i="1"/>
  <c r="P141" i="1"/>
  <c r="Q141" i="1"/>
  <c r="R141" i="1"/>
  <c r="P142" i="1"/>
  <c r="Q142" i="1"/>
  <c r="R142" i="1"/>
  <c r="P143" i="1"/>
  <c r="Q143" i="1"/>
  <c r="R143" i="1"/>
  <c r="P144" i="1"/>
  <c r="Q144" i="1"/>
  <c r="R144" i="1"/>
  <c r="P145" i="1"/>
  <c r="Q145" i="1"/>
  <c r="R145" i="1"/>
  <c r="P146" i="1"/>
  <c r="Q146" i="1"/>
  <c r="R146" i="1"/>
  <c r="P147" i="1"/>
  <c r="Q147" i="1"/>
  <c r="R147" i="1"/>
  <c r="P148" i="1"/>
  <c r="Q148" i="1"/>
  <c r="R148" i="1"/>
  <c r="P149" i="1"/>
  <c r="Q149" i="1"/>
  <c r="R149" i="1"/>
  <c r="P150" i="1"/>
  <c r="Q150" i="1"/>
  <c r="R150" i="1"/>
  <c r="P151" i="1"/>
  <c r="Q151" i="1"/>
  <c r="R151" i="1"/>
  <c r="P152" i="1"/>
  <c r="Q152" i="1"/>
  <c r="R152" i="1"/>
  <c r="P153" i="1"/>
  <c r="Q153" i="1"/>
  <c r="R153" i="1"/>
  <c r="P154" i="1"/>
  <c r="Q154" i="1"/>
  <c r="R154" i="1"/>
  <c r="P155" i="1"/>
  <c r="Q155" i="1"/>
  <c r="R155" i="1"/>
  <c r="P156" i="1"/>
  <c r="Q156" i="1"/>
  <c r="R156" i="1"/>
  <c r="P157" i="1"/>
  <c r="Q157" i="1"/>
  <c r="R157" i="1"/>
  <c r="P158" i="1"/>
  <c r="Q158" i="1"/>
  <c r="R158" i="1"/>
  <c r="P159" i="1"/>
  <c r="Q159" i="1"/>
  <c r="R159" i="1"/>
  <c r="P160" i="1"/>
  <c r="Q160" i="1"/>
  <c r="R160" i="1"/>
  <c r="P161" i="1"/>
  <c r="Q161" i="1"/>
  <c r="R161" i="1"/>
  <c r="P162" i="1"/>
  <c r="Q162" i="1"/>
  <c r="R162" i="1"/>
  <c r="P163" i="1"/>
  <c r="Q163" i="1"/>
  <c r="R163" i="1"/>
  <c r="P164" i="1"/>
  <c r="Q164" i="1"/>
  <c r="R164" i="1"/>
  <c r="P165" i="1"/>
  <c r="Q165" i="1"/>
  <c r="R165" i="1"/>
  <c r="P166" i="1"/>
  <c r="Q166" i="1"/>
  <c r="R166" i="1"/>
  <c r="P167" i="1"/>
  <c r="Q167" i="1"/>
  <c r="R167" i="1"/>
  <c r="P168" i="1"/>
  <c r="Q168" i="1"/>
  <c r="R168" i="1"/>
  <c r="P169" i="1"/>
  <c r="Q169" i="1"/>
  <c r="R169" i="1"/>
  <c r="P170" i="1"/>
  <c r="Q170" i="1"/>
  <c r="R170" i="1"/>
  <c r="P171" i="1"/>
  <c r="Q171" i="1"/>
  <c r="R171" i="1"/>
  <c r="P172" i="1"/>
  <c r="Q172" i="1"/>
  <c r="R172" i="1"/>
  <c r="P173" i="1"/>
  <c r="Q173" i="1"/>
  <c r="R173" i="1"/>
  <c r="P174" i="1"/>
  <c r="Q174" i="1"/>
  <c r="R174" i="1"/>
  <c r="P175" i="1"/>
  <c r="Q175" i="1"/>
  <c r="R175" i="1"/>
  <c r="P176" i="1"/>
  <c r="Q176" i="1"/>
  <c r="R176" i="1"/>
  <c r="P177" i="1"/>
  <c r="Q177" i="1"/>
  <c r="R177" i="1"/>
  <c r="P178" i="1"/>
  <c r="Q178" i="1"/>
  <c r="R178" i="1"/>
  <c r="P179" i="1"/>
  <c r="Q179" i="1"/>
  <c r="R179" i="1"/>
  <c r="P180" i="1"/>
  <c r="Q180" i="1"/>
  <c r="R180" i="1"/>
  <c r="P181" i="1"/>
  <c r="Q181" i="1"/>
  <c r="R181" i="1"/>
  <c r="P182" i="1"/>
  <c r="Q182" i="1"/>
  <c r="R182" i="1"/>
  <c r="P183" i="1"/>
  <c r="Q183" i="1"/>
  <c r="R183" i="1"/>
  <c r="P184" i="1"/>
  <c r="Q184" i="1"/>
  <c r="R184" i="1"/>
  <c r="P185" i="1"/>
  <c r="Q185" i="1"/>
  <c r="R185" i="1"/>
  <c r="P186" i="1"/>
  <c r="Q186" i="1"/>
  <c r="R186" i="1"/>
  <c r="P187" i="1"/>
  <c r="Q187" i="1"/>
  <c r="R187" i="1"/>
  <c r="P188" i="1"/>
  <c r="Q188" i="1"/>
  <c r="R188" i="1"/>
  <c r="P189" i="1"/>
  <c r="Q189" i="1"/>
  <c r="R189" i="1"/>
  <c r="P190" i="1"/>
  <c r="Q190" i="1"/>
  <c r="R190" i="1"/>
  <c r="P191" i="1"/>
  <c r="Q191" i="1"/>
  <c r="R191" i="1"/>
  <c r="P192" i="1"/>
  <c r="Q192" i="1"/>
  <c r="R192" i="1"/>
  <c r="P193" i="1"/>
  <c r="Q193" i="1"/>
  <c r="R193" i="1"/>
  <c r="P194" i="1"/>
  <c r="Q194" i="1"/>
  <c r="R194" i="1"/>
  <c r="P195" i="1"/>
  <c r="Q195" i="1"/>
  <c r="R195" i="1"/>
  <c r="P196" i="1"/>
  <c r="Q196" i="1"/>
  <c r="R196" i="1"/>
  <c r="P197" i="1"/>
  <c r="Q197" i="1"/>
  <c r="R197" i="1"/>
  <c r="P198" i="1"/>
  <c r="Q198" i="1"/>
  <c r="R198" i="1"/>
  <c r="P199" i="1"/>
  <c r="Q199" i="1"/>
  <c r="R199" i="1"/>
  <c r="P200" i="1"/>
  <c r="Q200" i="1"/>
  <c r="R200" i="1"/>
  <c r="P201" i="1"/>
  <c r="Q201" i="1"/>
  <c r="R201" i="1"/>
  <c r="P202" i="1"/>
  <c r="Q202" i="1"/>
  <c r="R202" i="1"/>
  <c r="P203" i="1"/>
  <c r="Q203" i="1"/>
  <c r="R203" i="1"/>
  <c r="P204" i="1"/>
  <c r="Q204" i="1"/>
  <c r="R204" i="1"/>
  <c r="P205" i="1"/>
  <c r="Q205" i="1"/>
  <c r="R205" i="1"/>
  <c r="P206" i="1"/>
  <c r="Q206" i="1"/>
  <c r="R206" i="1"/>
  <c r="P207" i="1"/>
  <c r="Q207" i="1"/>
  <c r="R207" i="1"/>
  <c r="P208" i="1"/>
  <c r="Q208" i="1"/>
  <c r="R208" i="1"/>
  <c r="P209" i="1"/>
  <c r="Q209" i="1"/>
  <c r="R209" i="1"/>
  <c r="P210" i="1"/>
  <c r="Q210" i="1"/>
  <c r="R210" i="1"/>
  <c r="P211" i="1"/>
  <c r="Q211" i="1"/>
  <c r="R211" i="1"/>
  <c r="P212" i="1"/>
  <c r="Q212" i="1"/>
  <c r="R212" i="1"/>
  <c r="P213" i="1"/>
  <c r="Q213" i="1"/>
  <c r="R213" i="1"/>
  <c r="P214" i="1"/>
  <c r="Q214" i="1"/>
  <c r="R214" i="1"/>
  <c r="P215" i="1"/>
  <c r="Q215" i="1"/>
  <c r="R215" i="1"/>
  <c r="P216" i="1"/>
  <c r="Q216" i="1"/>
  <c r="R216" i="1"/>
  <c r="P217" i="1"/>
  <c r="Q217" i="1"/>
  <c r="R217" i="1"/>
  <c r="P218" i="1"/>
  <c r="Q218" i="1"/>
  <c r="R218" i="1"/>
  <c r="P219" i="1"/>
  <c r="Q219" i="1"/>
  <c r="R219" i="1"/>
  <c r="P220" i="1"/>
  <c r="Q220" i="1"/>
  <c r="R220" i="1"/>
  <c r="P221" i="1"/>
  <c r="Q221" i="1"/>
  <c r="R221" i="1"/>
  <c r="P222" i="1"/>
  <c r="Q222" i="1"/>
  <c r="R222" i="1"/>
  <c r="P223" i="1"/>
  <c r="Q223" i="1"/>
  <c r="R223" i="1"/>
  <c r="P224" i="1"/>
  <c r="Q224" i="1"/>
  <c r="R224" i="1"/>
  <c r="P225" i="1"/>
  <c r="Q225" i="1"/>
  <c r="R225" i="1"/>
  <c r="P226" i="1"/>
  <c r="Q226" i="1"/>
  <c r="R226" i="1"/>
  <c r="P227" i="1"/>
  <c r="Q227" i="1"/>
  <c r="R227" i="1"/>
  <c r="P228" i="1"/>
  <c r="Q228" i="1"/>
  <c r="R228" i="1"/>
  <c r="P229" i="1"/>
  <c r="Q229" i="1"/>
  <c r="R229" i="1"/>
  <c r="P230" i="1"/>
  <c r="Q230" i="1"/>
  <c r="R230" i="1"/>
  <c r="P231" i="1"/>
  <c r="Q231" i="1"/>
  <c r="R231" i="1"/>
  <c r="P232" i="1"/>
  <c r="Q232" i="1"/>
  <c r="R232" i="1"/>
  <c r="P233" i="1"/>
  <c r="Q233" i="1"/>
  <c r="R233" i="1"/>
  <c r="P234" i="1"/>
  <c r="Q234" i="1"/>
  <c r="R234" i="1"/>
  <c r="P235" i="1"/>
  <c r="Q235" i="1"/>
  <c r="R235" i="1"/>
  <c r="P236" i="1"/>
  <c r="Q236" i="1"/>
  <c r="R236" i="1"/>
  <c r="P237" i="1"/>
  <c r="Q237" i="1"/>
  <c r="R237" i="1"/>
  <c r="P238" i="1"/>
  <c r="Q238" i="1"/>
  <c r="R238" i="1"/>
  <c r="P239" i="1"/>
  <c r="Q239" i="1"/>
  <c r="R239" i="1"/>
  <c r="P240" i="1"/>
  <c r="Q240" i="1"/>
  <c r="R240" i="1"/>
  <c r="P241" i="1"/>
  <c r="Q241" i="1"/>
  <c r="R241" i="1"/>
  <c r="P242" i="1"/>
  <c r="Q242" i="1"/>
  <c r="R242" i="1"/>
  <c r="P243" i="1"/>
  <c r="Q243" i="1"/>
  <c r="R243" i="1"/>
  <c r="P244" i="1"/>
  <c r="Q244" i="1"/>
  <c r="R244" i="1"/>
  <c r="P245" i="1"/>
  <c r="Q245" i="1"/>
  <c r="R245" i="1"/>
  <c r="P246" i="1"/>
  <c r="Q246" i="1"/>
  <c r="R246" i="1"/>
  <c r="P247" i="1"/>
  <c r="Q247" i="1"/>
  <c r="R247" i="1"/>
  <c r="P248" i="1"/>
  <c r="Q248" i="1"/>
  <c r="R248" i="1"/>
  <c r="P249" i="1"/>
  <c r="Q249" i="1"/>
  <c r="R249" i="1"/>
  <c r="P250" i="1"/>
  <c r="Q250" i="1"/>
  <c r="R250" i="1"/>
  <c r="P251" i="1"/>
  <c r="Q251" i="1"/>
  <c r="R251" i="1"/>
  <c r="P252" i="1"/>
  <c r="Q252" i="1"/>
  <c r="R252" i="1"/>
  <c r="P253" i="1"/>
  <c r="Q253" i="1"/>
  <c r="R253" i="1"/>
  <c r="P254" i="1"/>
  <c r="Q254" i="1"/>
  <c r="R254" i="1"/>
  <c r="P255" i="1"/>
  <c r="Q255" i="1"/>
  <c r="R255" i="1"/>
  <c r="P256" i="1"/>
  <c r="Q256" i="1"/>
  <c r="R256" i="1"/>
  <c r="P257" i="1"/>
  <c r="Q257" i="1"/>
  <c r="R257" i="1"/>
  <c r="P258" i="1"/>
  <c r="Q258" i="1"/>
  <c r="R258" i="1"/>
  <c r="P259" i="1"/>
  <c r="Q259" i="1"/>
  <c r="R259" i="1"/>
  <c r="P260" i="1"/>
  <c r="Q260" i="1"/>
  <c r="R260" i="1"/>
  <c r="P261" i="1"/>
  <c r="Q261" i="1"/>
  <c r="R261" i="1"/>
  <c r="P262" i="1"/>
  <c r="Q262" i="1"/>
  <c r="R262" i="1"/>
  <c r="P263" i="1"/>
  <c r="Q263" i="1"/>
  <c r="R263" i="1"/>
  <c r="P264" i="1"/>
  <c r="Q264" i="1"/>
  <c r="R264" i="1"/>
  <c r="P265" i="1"/>
  <c r="Q265" i="1"/>
  <c r="R265" i="1"/>
  <c r="P266" i="1"/>
  <c r="Q266" i="1"/>
  <c r="R266" i="1"/>
  <c r="P267" i="1"/>
  <c r="Q267" i="1"/>
  <c r="R267" i="1"/>
  <c r="P268" i="1"/>
  <c r="Q268" i="1"/>
  <c r="R268" i="1"/>
  <c r="P269" i="1"/>
  <c r="Q269" i="1"/>
  <c r="R269" i="1"/>
  <c r="P270" i="1"/>
  <c r="Q270" i="1"/>
  <c r="R270" i="1"/>
  <c r="P271" i="1"/>
  <c r="Q271" i="1"/>
  <c r="R271" i="1"/>
  <c r="P272" i="1"/>
  <c r="Q272" i="1"/>
  <c r="R272" i="1"/>
  <c r="P273" i="1"/>
  <c r="Q273" i="1"/>
  <c r="R273" i="1"/>
  <c r="P274" i="1"/>
  <c r="Q274" i="1"/>
  <c r="R274" i="1"/>
  <c r="P275" i="1"/>
  <c r="Q275" i="1"/>
  <c r="R275" i="1"/>
  <c r="P276" i="1"/>
  <c r="Q276" i="1"/>
  <c r="R276" i="1"/>
  <c r="P277" i="1"/>
  <c r="Q277" i="1"/>
  <c r="R277" i="1"/>
  <c r="P278" i="1"/>
  <c r="Q278" i="1"/>
  <c r="R278" i="1"/>
  <c r="P279" i="1"/>
  <c r="Q279" i="1"/>
  <c r="R279" i="1"/>
  <c r="P280" i="1"/>
  <c r="Q280" i="1"/>
  <c r="R280" i="1"/>
  <c r="P281" i="1"/>
  <c r="Q281" i="1"/>
  <c r="R281" i="1"/>
  <c r="P282" i="1"/>
  <c r="Q282" i="1"/>
  <c r="R282" i="1"/>
  <c r="P283" i="1"/>
  <c r="Q283" i="1"/>
  <c r="R283" i="1"/>
  <c r="P284" i="1"/>
  <c r="Q284" i="1"/>
  <c r="R284" i="1"/>
  <c r="P285" i="1"/>
  <c r="Q285" i="1"/>
  <c r="R285" i="1"/>
  <c r="P286" i="1"/>
  <c r="Q286" i="1"/>
  <c r="R286" i="1"/>
  <c r="P287" i="1"/>
  <c r="Q287" i="1"/>
  <c r="R287" i="1"/>
  <c r="P288" i="1"/>
  <c r="Q288" i="1"/>
  <c r="R288" i="1"/>
  <c r="P289" i="1"/>
  <c r="Q289" i="1"/>
  <c r="R289" i="1"/>
  <c r="P290" i="1"/>
  <c r="Q290" i="1"/>
  <c r="R290" i="1"/>
  <c r="P291" i="1"/>
  <c r="Q291" i="1"/>
  <c r="R291" i="1"/>
  <c r="P292" i="1"/>
  <c r="Q292" i="1"/>
  <c r="R292" i="1"/>
  <c r="P293" i="1"/>
  <c r="Q293" i="1"/>
  <c r="R293" i="1"/>
  <c r="P294" i="1"/>
  <c r="Q294" i="1"/>
  <c r="R294" i="1"/>
  <c r="P295" i="1"/>
  <c r="Q295" i="1"/>
  <c r="R295" i="1"/>
  <c r="P296" i="1"/>
  <c r="Q296" i="1"/>
  <c r="R296" i="1"/>
  <c r="P297" i="1"/>
  <c r="Q297" i="1"/>
  <c r="R297" i="1"/>
  <c r="P298" i="1"/>
  <c r="Q298" i="1"/>
  <c r="R298" i="1"/>
  <c r="P299" i="1"/>
  <c r="Q299" i="1"/>
  <c r="R299" i="1"/>
  <c r="P300" i="1"/>
  <c r="Q300" i="1"/>
  <c r="R300" i="1"/>
  <c r="P301" i="1"/>
  <c r="Q301" i="1"/>
  <c r="R301" i="1"/>
  <c r="P302" i="1"/>
  <c r="Q302" i="1"/>
  <c r="R302" i="1"/>
  <c r="P303" i="1"/>
  <c r="Q303" i="1"/>
  <c r="R303" i="1"/>
  <c r="P304" i="1"/>
  <c r="Q304" i="1"/>
  <c r="R304" i="1"/>
  <c r="P305" i="1"/>
  <c r="Q305" i="1"/>
  <c r="R305" i="1"/>
  <c r="P306" i="1"/>
  <c r="Q306" i="1"/>
  <c r="R306" i="1"/>
  <c r="P307" i="1"/>
  <c r="Q307" i="1"/>
  <c r="R307" i="1"/>
  <c r="P308" i="1"/>
  <c r="Q308" i="1"/>
  <c r="R308" i="1"/>
  <c r="P309" i="1"/>
  <c r="Q309" i="1"/>
  <c r="R309" i="1"/>
  <c r="P310" i="1"/>
  <c r="Q310" i="1"/>
  <c r="R310" i="1"/>
  <c r="P311" i="1"/>
  <c r="Q311" i="1"/>
  <c r="R311" i="1"/>
  <c r="P312" i="1"/>
  <c r="Q312" i="1"/>
  <c r="R312" i="1"/>
  <c r="P313" i="1"/>
  <c r="Q313" i="1"/>
  <c r="R313" i="1"/>
  <c r="P314" i="1"/>
  <c r="Q314" i="1"/>
  <c r="R314" i="1"/>
  <c r="P315" i="1"/>
  <c r="Q315" i="1"/>
  <c r="R315" i="1"/>
  <c r="P316" i="1"/>
  <c r="Q316" i="1"/>
  <c r="R316" i="1"/>
  <c r="P317" i="1"/>
  <c r="Q317" i="1"/>
  <c r="R317" i="1"/>
  <c r="P318" i="1"/>
  <c r="Q318" i="1"/>
  <c r="R318" i="1"/>
  <c r="P319" i="1"/>
  <c r="Q319" i="1"/>
  <c r="R319" i="1"/>
  <c r="P320" i="1"/>
  <c r="Q320" i="1"/>
  <c r="R320" i="1"/>
  <c r="P321" i="1"/>
  <c r="Q321" i="1"/>
  <c r="R321" i="1"/>
  <c r="P322" i="1"/>
  <c r="Q322" i="1"/>
  <c r="R322" i="1"/>
  <c r="P323" i="1"/>
  <c r="Q323" i="1"/>
  <c r="R323" i="1"/>
  <c r="P324" i="1"/>
  <c r="Q324" i="1"/>
  <c r="R324" i="1"/>
  <c r="P325" i="1"/>
  <c r="Q325" i="1"/>
  <c r="R325" i="1"/>
  <c r="P326" i="1"/>
  <c r="Q326" i="1"/>
  <c r="R326" i="1"/>
  <c r="P327" i="1"/>
  <c r="Q327" i="1"/>
  <c r="R327" i="1"/>
  <c r="P328" i="1"/>
  <c r="Q328" i="1"/>
  <c r="R328" i="1"/>
  <c r="P329" i="1"/>
  <c r="Q329" i="1"/>
  <c r="R329" i="1"/>
  <c r="P330" i="1"/>
  <c r="Q330" i="1"/>
  <c r="R330" i="1"/>
  <c r="P331" i="1"/>
  <c r="Q331" i="1"/>
  <c r="R331" i="1"/>
  <c r="P332" i="1"/>
  <c r="Q332" i="1"/>
  <c r="R332" i="1"/>
  <c r="P333" i="1"/>
  <c r="Q333" i="1"/>
  <c r="R333" i="1"/>
  <c r="P334" i="1"/>
  <c r="Q334" i="1"/>
  <c r="R334" i="1"/>
  <c r="P335" i="1"/>
  <c r="Q335" i="1"/>
  <c r="R335" i="1"/>
  <c r="P336" i="1"/>
  <c r="Q336" i="1"/>
  <c r="R336" i="1"/>
  <c r="P337" i="1"/>
  <c r="Q337" i="1"/>
  <c r="R337" i="1"/>
  <c r="P338" i="1"/>
  <c r="Q338" i="1"/>
  <c r="R338" i="1"/>
  <c r="P339" i="1"/>
  <c r="Q339" i="1"/>
  <c r="R339" i="1"/>
  <c r="P340" i="1"/>
  <c r="Q340" i="1"/>
  <c r="R340" i="1"/>
  <c r="P341" i="1"/>
  <c r="Q341" i="1"/>
  <c r="R341" i="1"/>
  <c r="P342" i="1"/>
  <c r="Q342" i="1"/>
  <c r="R342" i="1"/>
  <c r="P343" i="1"/>
  <c r="Q343" i="1"/>
  <c r="R343" i="1"/>
  <c r="P344" i="1"/>
  <c r="Q344" i="1"/>
  <c r="R344" i="1"/>
  <c r="P345" i="1"/>
  <c r="Q345" i="1"/>
  <c r="R345" i="1"/>
  <c r="P346" i="1"/>
  <c r="Q346" i="1"/>
  <c r="R346" i="1"/>
  <c r="P347" i="1"/>
  <c r="Q347" i="1"/>
  <c r="R347" i="1"/>
  <c r="P348" i="1"/>
  <c r="Q348" i="1"/>
  <c r="R348" i="1"/>
  <c r="P349" i="1"/>
  <c r="Q349" i="1"/>
  <c r="R349" i="1"/>
  <c r="P350" i="1"/>
  <c r="Q350" i="1"/>
  <c r="R350" i="1"/>
  <c r="P351" i="1"/>
  <c r="Q351" i="1"/>
  <c r="R351" i="1"/>
  <c r="P352" i="1"/>
  <c r="Q352" i="1"/>
  <c r="R352" i="1"/>
  <c r="P353" i="1"/>
  <c r="Q353" i="1"/>
  <c r="R353" i="1"/>
  <c r="P354" i="1"/>
  <c r="Q354" i="1"/>
  <c r="R354" i="1"/>
  <c r="P355" i="1"/>
  <c r="Q355" i="1"/>
  <c r="R355" i="1"/>
  <c r="P356" i="1"/>
  <c r="Q356" i="1"/>
  <c r="R356" i="1"/>
  <c r="P357" i="1"/>
  <c r="Q357" i="1"/>
  <c r="R357" i="1"/>
  <c r="P358" i="1"/>
  <c r="Q358" i="1"/>
  <c r="R358" i="1"/>
  <c r="P359" i="1"/>
  <c r="Q359" i="1"/>
  <c r="R359" i="1"/>
  <c r="P360" i="1"/>
  <c r="Q360" i="1"/>
  <c r="R360" i="1"/>
  <c r="P361" i="1"/>
  <c r="Q361" i="1"/>
  <c r="R361" i="1"/>
  <c r="P362" i="1"/>
  <c r="Q362" i="1"/>
  <c r="R362" i="1"/>
  <c r="P363" i="1"/>
  <c r="Q363" i="1"/>
  <c r="R363" i="1"/>
  <c r="P364" i="1"/>
  <c r="Q364" i="1"/>
  <c r="R364" i="1"/>
  <c r="P365" i="1"/>
  <c r="Q365" i="1"/>
  <c r="R365" i="1"/>
  <c r="P366" i="1"/>
  <c r="Q366" i="1"/>
  <c r="R366" i="1"/>
  <c r="P367" i="1"/>
  <c r="Q367" i="1"/>
  <c r="R367" i="1"/>
  <c r="P368" i="1"/>
  <c r="Q368" i="1"/>
  <c r="R368" i="1"/>
  <c r="P369" i="1"/>
  <c r="Q369" i="1"/>
  <c r="R369" i="1"/>
  <c r="P370" i="1"/>
  <c r="Q370" i="1"/>
  <c r="R370" i="1"/>
  <c r="P371" i="1"/>
  <c r="Q371" i="1"/>
  <c r="R371" i="1"/>
  <c r="P372" i="1"/>
  <c r="Q372" i="1"/>
  <c r="R372" i="1"/>
  <c r="P373" i="1"/>
  <c r="Q373" i="1"/>
  <c r="R373" i="1"/>
  <c r="P374" i="1"/>
  <c r="Q374" i="1"/>
  <c r="R374" i="1"/>
  <c r="P375" i="1"/>
  <c r="Q375" i="1"/>
  <c r="R375" i="1"/>
  <c r="P376" i="1"/>
  <c r="Q376" i="1"/>
  <c r="R376" i="1"/>
  <c r="P377" i="1"/>
  <c r="Q377" i="1"/>
  <c r="R377" i="1"/>
  <c r="P378" i="1"/>
  <c r="Q378" i="1"/>
  <c r="R378" i="1"/>
  <c r="P379" i="1"/>
  <c r="Q379" i="1"/>
  <c r="R379" i="1"/>
  <c r="P380" i="1"/>
  <c r="Q380" i="1"/>
  <c r="R380" i="1"/>
  <c r="P381" i="1"/>
  <c r="Q381" i="1"/>
  <c r="R381" i="1"/>
  <c r="P382" i="1"/>
  <c r="Q382" i="1"/>
  <c r="R382" i="1"/>
  <c r="P383" i="1"/>
  <c r="Q383" i="1"/>
  <c r="R383" i="1"/>
  <c r="P384" i="1"/>
  <c r="Q384" i="1"/>
  <c r="R384" i="1"/>
  <c r="P385" i="1"/>
  <c r="Q385" i="1"/>
  <c r="R385" i="1"/>
  <c r="P386" i="1"/>
  <c r="Q386" i="1"/>
  <c r="R386" i="1"/>
  <c r="P387" i="1"/>
  <c r="Q387" i="1"/>
  <c r="R387" i="1"/>
  <c r="P388" i="1"/>
  <c r="Q388" i="1"/>
  <c r="R388" i="1"/>
  <c r="P389" i="1"/>
  <c r="Q389" i="1"/>
  <c r="R389" i="1"/>
  <c r="P390" i="1"/>
  <c r="Q390" i="1"/>
  <c r="R390" i="1"/>
  <c r="P391" i="1"/>
  <c r="Q391" i="1"/>
  <c r="R391" i="1"/>
  <c r="P392" i="1"/>
  <c r="Q392" i="1"/>
  <c r="R392" i="1"/>
  <c r="P393" i="1"/>
  <c r="Q393" i="1"/>
  <c r="R393" i="1"/>
  <c r="P394" i="1"/>
  <c r="Q394" i="1"/>
  <c r="R394" i="1"/>
  <c r="P395" i="1"/>
  <c r="Q395" i="1"/>
  <c r="R395" i="1"/>
  <c r="P396" i="1"/>
  <c r="Q396" i="1"/>
  <c r="R396" i="1"/>
  <c r="P397" i="1"/>
  <c r="Q397" i="1"/>
  <c r="R397" i="1"/>
  <c r="P398" i="1"/>
  <c r="Q398" i="1"/>
  <c r="R398" i="1"/>
  <c r="P399" i="1"/>
  <c r="Q399" i="1"/>
  <c r="R399" i="1"/>
  <c r="P400" i="1"/>
  <c r="Q400" i="1"/>
  <c r="R400" i="1"/>
  <c r="P401" i="1"/>
  <c r="Q401" i="1"/>
  <c r="R401" i="1"/>
  <c r="P402" i="1"/>
  <c r="Q402" i="1"/>
  <c r="R402" i="1"/>
  <c r="P403" i="1"/>
  <c r="Q403" i="1"/>
  <c r="R403" i="1"/>
  <c r="P404" i="1"/>
  <c r="Q404" i="1"/>
  <c r="R404" i="1"/>
  <c r="P405" i="1"/>
  <c r="Q405" i="1"/>
  <c r="R405" i="1"/>
  <c r="P406" i="1"/>
  <c r="Q406" i="1"/>
  <c r="R406" i="1"/>
  <c r="P407" i="1"/>
  <c r="Q407" i="1"/>
  <c r="R407" i="1"/>
  <c r="P408" i="1"/>
  <c r="Q408" i="1"/>
  <c r="R408" i="1"/>
  <c r="P409" i="1"/>
  <c r="Q409" i="1"/>
  <c r="R409" i="1"/>
  <c r="P410" i="1"/>
  <c r="Q410" i="1"/>
  <c r="R410" i="1"/>
  <c r="P411" i="1"/>
  <c r="Q411" i="1"/>
  <c r="R411" i="1"/>
  <c r="P412" i="1"/>
  <c r="Q412" i="1"/>
  <c r="R412" i="1"/>
  <c r="P413" i="1"/>
  <c r="Q413" i="1"/>
  <c r="R413" i="1"/>
  <c r="P414" i="1"/>
  <c r="Q414" i="1"/>
  <c r="R414" i="1"/>
  <c r="P415" i="1"/>
  <c r="Q415" i="1"/>
  <c r="R415" i="1"/>
  <c r="P416" i="1"/>
  <c r="Q416" i="1"/>
  <c r="R416" i="1"/>
  <c r="P417" i="1"/>
  <c r="Q417" i="1"/>
  <c r="R417" i="1"/>
  <c r="P418" i="1"/>
  <c r="Q418" i="1"/>
  <c r="R418" i="1"/>
  <c r="P419" i="1"/>
  <c r="Q419" i="1"/>
  <c r="R419" i="1"/>
  <c r="P420" i="1"/>
  <c r="Q420" i="1"/>
  <c r="R420" i="1"/>
  <c r="P421" i="1"/>
  <c r="Q421" i="1"/>
  <c r="R421" i="1"/>
  <c r="P422" i="1"/>
  <c r="Q422" i="1"/>
  <c r="R422" i="1"/>
  <c r="P423" i="1"/>
  <c r="Q423" i="1"/>
  <c r="R423" i="1"/>
  <c r="P424" i="1"/>
  <c r="Q424" i="1"/>
  <c r="R424" i="1"/>
  <c r="P425" i="1"/>
  <c r="Q425" i="1"/>
  <c r="R425" i="1"/>
  <c r="P426" i="1"/>
  <c r="Q426" i="1"/>
  <c r="R426" i="1"/>
  <c r="P427" i="1"/>
  <c r="Q427" i="1"/>
  <c r="R427" i="1"/>
  <c r="P428" i="1"/>
  <c r="Q428" i="1"/>
  <c r="R428" i="1"/>
  <c r="P429" i="1"/>
  <c r="Q429" i="1"/>
  <c r="R429" i="1"/>
  <c r="P430" i="1"/>
  <c r="Q430" i="1"/>
  <c r="R430" i="1"/>
  <c r="P431" i="1"/>
  <c r="Q431" i="1"/>
  <c r="R431" i="1"/>
  <c r="P432" i="1"/>
  <c r="Q432" i="1"/>
  <c r="R432" i="1"/>
  <c r="P433" i="1"/>
  <c r="Q433" i="1"/>
  <c r="R433" i="1"/>
  <c r="P434" i="1"/>
  <c r="Q434" i="1"/>
  <c r="R434" i="1"/>
  <c r="P435" i="1"/>
  <c r="Q435" i="1"/>
  <c r="R435" i="1"/>
  <c r="P436" i="1"/>
  <c r="Q436" i="1"/>
  <c r="R436" i="1"/>
  <c r="P437" i="1"/>
  <c r="Q437" i="1"/>
  <c r="R437" i="1"/>
  <c r="P438" i="1"/>
  <c r="Q438" i="1"/>
  <c r="R438" i="1"/>
  <c r="P439" i="1"/>
  <c r="Q439" i="1"/>
  <c r="R439" i="1"/>
  <c r="P440" i="1"/>
  <c r="Q440" i="1"/>
  <c r="R440" i="1"/>
  <c r="P441" i="1"/>
  <c r="Q441" i="1"/>
  <c r="R441" i="1"/>
  <c r="P442" i="1"/>
  <c r="Q442" i="1"/>
  <c r="R442" i="1"/>
  <c r="P443" i="1"/>
  <c r="Q443" i="1"/>
  <c r="R443" i="1"/>
  <c r="P444" i="1"/>
  <c r="Q444" i="1"/>
  <c r="R444" i="1"/>
  <c r="P445" i="1"/>
  <c r="Q445" i="1"/>
  <c r="R445" i="1"/>
  <c r="P446" i="1"/>
  <c r="Q446" i="1"/>
  <c r="R446" i="1"/>
  <c r="P447" i="1"/>
  <c r="Q447" i="1"/>
  <c r="R447" i="1"/>
  <c r="P448" i="1"/>
  <c r="Q448" i="1"/>
  <c r="R448" i="1"/>
  <c r="P449" i="1"/>
  <c r="Q449" i="1"/>
  <c r="R449" i="1"/>
  <c r="P450" i="1"/>
  <c r="Q450" i="1"/>
  <c r="R450" i="1"/>
  <c r="P451" i="1"/>
  <c r="Q451" i="1"/>
  <c r="R451" i="1"/>
  <c r="P452" i="1"/>
  <c r="Q452" i="1"/>
  <c r="R452" i="1"/>
  <c r="P453" i="1"/>
  <c r="Q453" i="1"/>
  <c r="R453" i="1"/>
  <c r="P454" i="1"/>
  <c r="Q454" i="1"/>
  <c r="R454" i="1"/>
  <c r="P455" i="1"/>
  <c r="Q455" i="1"/>
  <c r="R455" i="1"/>
  <c r="P456" i="1"/>
  <c r="Q456" i="1"/>
  <c r="R456" i="1"/>
  <c r="P457" i="1"/>
  <c r="Q457" i="1"/>
  <c r="R457" i="1"/>
  <c r="P458" i="1"/>
  <c r="Q458" i="1"/>
  <c r="R458" i="1"/>
  <c r="P459" i="1"/>
  <c r="Q459" i="1"/>
  <c r="R459" i="1"/>
  <c r="P460" i="1"/>
  <c r="Q460" i="1"/>
  <c r="R460" i="1"/>
  <c r="P461" i="1"/>
  <c r="Q461" i="1"/>
  <c r="R461" i="1"/>
  <c r="P462" i="1"/>
  <c r="Q462" i="1"/>
  <c r="R462" i="1"/>
  <c r="P463" i="1"/>
  <c r="Q463" i="1"/>
  <c r="R463" i="1"/>
  <c r="P464" i="1"/>
  <c r="Q464" i="1"/>
  <c r="R464" i="1"/>
  <c r="P465" i="1"/>
  <c r="Q465" i="1"/>
  <c r="R465" i="1"/>
  <c r="P466" i="1"/>
  <c r="Q466" i="1"/>
  <c r="R466" i="1"/>
  <c r="P467" i="1"/>
  <c r="Q467" i="1"/>
  <c r="R467" i="1"/>
  <c r="P468" i="1"/>
  <c r="Q468" i="1"/>
  <c r="R468" i="1"/>
  <c r="P469" i="1"/>
  <c r="Q469" i="1"/>
  <c r="R469" i="1"/>
  <c r="P470" i="1"/>
  <c r="Q470" i="1"/>
  <c r="R470" i="1"/>
  <c r="P471" i="1"/>
  <c r="Q471" i="1"/>
  <c r="R471" i="1"/>
  <c r="P472" i="1"/>
  <c r="Q472" i="1"/>
  <c r="R472" i="1"/>
  <c r="P473" i="1"/>
  <c r="Q473" i="1"/>
  <c r="R473" i="1"/>
  <c r="P474" i="1"/>
  <c r="Q474" i="1"/>
  <c r="R474" i="1"/>
  <c r="P475" i="1"/>
  <c r="Q475" i="1"/>
  <c r="R475" i="1"/>
  <c r="P476" i="1"/>
  <c r="Q476" i="1"/>
  <c r="R476" i="1"/>
  <c r="P477" i="1"/>
  <c r="Q477" i="1"/>
  <c r="R477" i="1"/>
  <c r="P478" i="1"/>
  <c r="Q478" i="1"/>
  <c r="R478" i="1"/>
  <c r="P479" i="1"/>
  <c r="Q479" i="1"/>
  <c r="R479" i="1"/>
  <c r="P480" i="1"/>
  <c r="Q480" i="1"/>
  <c r="R480" i="1"/>
  <c r="P481" i="1"/>
  <c r="Q481" i="1"/>
  <c r="R481" i="1"/>
  <c r="P482" i="1"/>
  <c r="Q482" i="1"/>
  <c r="R482" i="1"/>
  <c r="P483" i="1"/>
  <c r="Q483" i="1"/>
  <c r="R483" i="1"/>
  <c r="P484" i="1"/>
  <c r="Q484" i="1"/>
  <c r="R484" i="1"/>
  <c r="P485" i="1"/>
  <c r="Q485" i="1"/>
  <c r="R485" i="1"/>
  <c r="P486" i="1"/>
  <c r="Q486" i="1"/>
  <c r="R486" i="1"/>
  <c r="P487" i="1"/>
  <c r="Q487" i="1"/>
  <c r="R487" i="1"/>
  <c r="P488" i="1"/>
  <c r="Q488" i="1"/>
  <c r="R488" i="1"/>
  <c r="P489" i="1"/>
  <c r="Q489" i="1"/>
  <c r="R489" i="1"/>
  <c r="P490" i="1"/>
  <c r="Q490" i="1"/>
  <c r="R490" i="1"/>
  <c r="P491" i="1"/>
  <c r="Q491" i="1"/>
  <c r="R491" i="1"/>
  <c r="P492" i="1"/>
  <c r="Q492" i="1"/>
  <c r="R492" i="1"/>
  <c r="P493" i="1"/>
  <c r="Q493" i="1"/>
  <c r="R493" i="1"/>
  <c r="P494" i="1"/>
  <c r="Q494" i="1"/>
  <c r="R494" i="1"/>
  <c r="P495" i="1"/>
  <c r="Q495" i="1"/>
  <c r="R495" i="1"/>
  <c r="P496" i="1"/>
  <c r="Q496" i="1"/>
  <c r="R496" i="1"/>
  <c r="P497" i="1"/>
  <c r="Q497" i="1"/>
  <c r="R497" i="1"/>
  <c r="P498" i="1"/>
  <c r="Q498" i="1"/>
  <c r="R498" i="1"/>
  <c r="P499" i="1"/>
  <c r="Q499" i="1"/>
  <c r="R499" i="1"/>
  <c r="P500" i="1"/>
  <c r="Q500" i="1"/>
  <c r="R500" i="1"/>
  <c r="P501" i="1"/>
  <c r="Q501" i="1"/>
  <c r="R501" i="1"/>
  <c r="P502" i="1"/>
  <c r="Q502" i="1"/>
  <c r="R502" i="1"/>
  <c r="P503" i="1"/>
  <c r="Q503" i="1"/>
  <c r="R503" i="1"/>
  <c r="P504" i="1"/>
  <c r="Q504" i="1"/>
  <c r="R504" i="1"/>
  <c r="P505" i="1"/>
  <c r="Q505" i="1"/>
  <c r="R505" i="1"/>
  <c r="P506" i="1"/>
  <c r="Q506" i="1"/>
  <c r="R506" i="1"/>
  <c r="P507" i="1"/>
  <c r="Q507" i="1"/>
  <c r="R507" i="1"/>
  <c r="P508" i="1"/>
  <c r="Q508" i="1"/>
  <c r="R508" i="1"/>
  <c r="P509" i="1"/>
  <c r="Q509" i="1"/>
  <c r="R509" i="1"/>
  <c r="P510" i="1"/>
  <c r="Q510" i="1"/>
  <c r="R510" i="1"/>
  <c r="P511" i="1"/>
  <c r="Q511" i="1"/>
  <c r="R511" i="1"/>
  <c r="P512" i="1"/>
  <c r="Q512" i="1"/>
  <c r="R512" i="1"/>
  <c r="P513" i="1"/>
  <c r="Q513" i="1"/>
  <c r="R513" i="1"/>
  <c r="P514" i="1"/>
  <c r="Q514" i="1"/>
  <c r="R514" i="1"/>
  <c r="P515" i="1"/>
  <c r="Q515" i="1"/>
  <c r="R515" i="1"/>
  <c r="P516" i="1"/>
  <c r="Q516" i="1"/>
  <c r="R516" i="1"/>
  <c r="P517" i="1"/>
  <c r="Q517" i="1"/>
  <c r="R517" i="1"/>
  <c r="P518" i="1"/>
  <c r="Q518" i="1"/>
  <c r="R518" i="1"/>
  <c r="P519" i="1"/>
  <c r="Q519" i="1"/>
  <c r="R519" i="1"/>
  <c r="P520" i="1"/>
  <c r="Q520" i="1"/>
  <c r="R520" i="1"/>
  <c r="P521" i="1"/>
  <c r="Q521" i="1"/>
  <c r="R521" i="1"/>
  <c r="P522" i="1"/>
  <c r="Q522" i="1"/>
  <c r="R522" i="1"/>
  <c r="P523" i="1"/>
  <c r="Q523" i="1"/>
  <c r="R523" i="1"/>
  <c r="P524" i="1"/>
  <c r="Q524" i="1"/>
  <c r="R524" i="1"/>
  <c r="P525" i="1"/>
  <c r="Q525" i="1"/>
  <c r="R525" i="1"/>
  <c r="P526" i="1"/>
  <c r="Q526" i="1"/>
  <c r="R526" i="1"/>
  <c r="P527" i="1"/>
  <c r="Q527" i="1"/>
  <c r="R527" i="1"/>
  <c r="P528" i="1"/>
  <c r="Q528" i="1"/>
  <c r="R528" i="1"/>
  <c r="P529" i="1"/>
  <c r="Q529" i="1"/>
  <c r="R529" i="1"/>
  <c r="P530" i="1"/>
  <c r="Q530" i="1"/>
  <c r="R530" i="1"/>
  <c r="P531" i="1"/>
  <c r="Q531" i="1"/>
  <c r="R531" i="1"/>
  <c r="P532" i="1"/>
  <c r="Q532" i="1"/>
  <c r="R532" i="1"/>
  <c r="P533" i="1"/>
  <c r="Q533" i="1"/>
  <c r="R533" i="1"/>
  <c r="P534" i="1"/>
  <c r="Q534" i="1"/>
  <c r="R534" i="1"/>
  <c r="P535" i="1"/>
  <c r="Q535" i="1"/>
  <c r="R535" i="1"/>
  <c r="P536" i="1"/>
  <c r="Q536" i="1"/>
  <c r="R536" i="1"/>
  <c r="P537" i="1"/>
  <c r="Q537" i="1"/>
  <c r="R537" i="1"/>
  <c r="P538" i="1"/>
  <c r="Q538" i="1"/>
  <c r="R538" i="1"/>
  <c r="P539" i="1"/>
  <c r="Q539" i="1"/>
  <c r="R539" i="1"/>
  <c r="P540" i="1"/>
  <c r="Q540" i="1"/>
  <c r="R540" i="1"/>
  <c r="P541" i="1"/>
  <c r="Q541" i="1"/>
  <c r="R541" i="1"/>
  <c r="P542" i="1"/>
  <c r="Q542" i="1"/>
  <c r="R542" i="1"/>
  <c r="P543" i="1"/>
  <c r="Q543" i="1"/>
  <c r="R543" i="1"/>
  <c r="P544" i="1"/>
  <c r="Q544" i="1"/>
  <c r="R544" i="1"/>
  <c r="P545" i="1"/>
  <c r="Q545" i="1"/>
  <c r="R545" i="1"/>
  <c r="P546" i="1"/>
  <c r="Q546" i="1"/>
  <c r="R546" i="1"/>
  <c r="P547" i="1"/>
  <c r="Q547" i="1"/>
  <c r="R547" i="1"/>
  <c r="P548" i="1"/>
  <c r="Q548" i="1"/>
  <c r="R548" i="1"/>
  <c r="P549" i="1"/>
  <c r="Q549" i="1"/>
  <c r="R549" i="1"/>
  <c r="P550" i="1"/>
  <c r="Q550" i="1"/>
  <c r="R550" i="1"/>
  <c r="P551" i="1"/>
  <c r="Q551" i="1"/>
  <c r="R551" i="1"/>
  <c r="P552" i="1"/>
  <c r="Q552" i="1"/>
  <c r="R552" i="1"/>
  <c r="P553" i="1"/>
  <c r="Q553" i="1"/>
  <c r="R553" i="1"/>
  <c r="P554" i="1"/>
  <c r="Q554" i="1"/>
  <c r="R554" i="1"/>
  <c r="P555" i="1"/>
  <c r="Q555" i="1"/>
  <c r="R555" i="1"/>
  <c r="P556" i="1"/>
  <c r="Q556" i="1"/>
  <c r="R556" i="1"/>
  <c r="P557" i="1"/>
  <c r="Q557" i="1"/>
  <c r="R557" i="1"/>
  <c r="P558" i="1"/>
  <c r="Q558" i="1"/>
  <c r="R558" i="1"/>
  <c r="P559" i="1"/>
  <c r="Q559" i="1"/>
  <c r="R559" i="1"/>
  <c r="P560" i="1"/>
  <c r="Q560" i="1"/>
  <c r="R560" i="1"/>
  <c r="P561" i="1"/>
  <c r="Q561" i="1"/>
  <c r="R561" i="1"/>
  <c r="P562" i="1"/>
  <c r="Q562" i="1"/>
  <c r="R562" i="1"/>
  <c r="P563" i="1"/>
  <c r="Q563" i="1"/>
  <c r="R563" i="1"/>
  <c r="P564" i="1"/>
  <c r="Q564" i="1"/>
  <c r="R564" i="1"/>
  <c r="P565" i="1"/>
  <c r="Q565" i="1"/>
  <c r="R565" i="1"/>
  <c r="P566" i="1"/>
  <c r="Q566" i="1"/>
  <c r="R566" i="1"/>
  <c r="P567" i="1"/>
  <c r="Q567" i="1"/>
  <c r="R567" i="1"/>
  <c r="P568" i="1"/>
  <c r="Q568" i="1"/>
  <c r="R568" i="1"/>
  <c r="P569" i="1"/>
  <c r="Q569" i="1"/>
  <c r="R569" i="1"/>
  <c r="P570" i="1"/>
  <c r="Q570" i="1"/>
  <c r="R570" i="1"/>
  <c r="P571" i="1"/>
  <c r="Q571" i="1"/>
  <c r="R571" i="1"/>
  <c r="P572" i="1"/>
  <c r="Q572" i="1"/>
  <c r="R572" i="1"/>
  <c r="P573" i="1"/>
  <c r="Q573" i="1"/>
  <c r="R573" i="1"/>
  <c r="P574" i="1"/>
  <c r="Q574" i="1"/>
  <c r="R574" i="1"/>
  <c r="P575" i="1"/>
  <c r="Q575" i="1"/>
  <c r="R575" i="1"/>
  <c r="P576" i="1"/>
  <c r="Q576" i="1"/>
  <c r="R576" i="1"/>
  <c r="P577" i="1"/>
  <c r="Q577" i="1"/>
  <c r="R577" i="1"/>
  <c r="P578" i="1"/>
  <c r="Q578" i="1"/>
  <c r="R578" i="1"/>
  <c r="P579" i="1"/>
  <c r="Q579" i="1"/>
  <c r="R579" i="1"/>
  <c r="P580" i="1"/>
  <c r="Q580" i="1"/>
  <c r="R580" i="1"/>
  <c r="P581" i="1"/>
  <c r="Q581" i="1"/>
  <c r="R581" i="1"/>
  <c r="P582" i="1"/>
  <c r="Q582" i="1"/>
  <c r="R582" i="1"/>
  <c r="P583" i="1"/>
  <c r="Q583" i="1"/>
  <c r="R583" i="1"/>
  <c r="P584" i="1"/>
  <c r="Q584" i="1"/>
  <c r="R584" i="1"/>
  <c r="P585" i="1"/>
  <c r="Q585" i="1"/>
  <c r="R585" i="1"/>
  <c r="P586" i="1"/>
  <c r="Q586" i="1"/>
  <c r="R586" i="1"/>
  <c r="P587" i="1"/>
  <c r="Q587" i="1"/>
  <c r="R587" i="1"/>
  <c r="P588" i="1"/>
  <c r="Q588" i="1"/>
  <c r="R588" i="1"/>
  <c r="P589" i="1"/>
  <c r="Q589" i="1"/>
  <c r="R589" i="1"/>
  <c r="P590" i="1"/>
  <c r="Q590" i="1"/>
  <c r="R590" i="1"/>
  <c r="P591" i="1"/>
  <c r="Q591" i="1"/>
  <c r="R591" i="1"/>
  <c r="P592" i="1"/>
  <c r="Q592" i="1"/>
  <c r="R592" i="1"/>
  <c r="P593" i="1"/>
  <c r="Q593" i="1"/>
  <c r="R593" i="1"/>
  <c r="P594" i="1"/>
  <c r="Q594" i="1"/>
  <c r="R594" i="1"/>
  <c r="P595" i="1"/>
  <c r="Q595" i="1"/>
  <c r="R595" i="1"/>
  <c r="P596" i="1"/>
  <c r="Q596" i="1"/>
  <c r="R596" i="1"/>
  <c r="P597" i="1"/>
  <c r="Q597" i="1"/>
  <c r="R597" i="1"/>
  <c r="P598" i="1"/>
  <c r="Q598" i="1"/>
  <c r="R598" i="1"/>
  <c r="P599" i="1"/>
  <c r="Q599" i="1"/>
  <c r="R599" i="1"/>
  <c r="P600" i="1"/>
  <c r="Q600" i="1"/>
  <c r="R600" i="1"/>
  <c r="P601" i="1"/>
  <c r="Q601" i="1"/>
  <c r="R601" i="1"/>
  <c r="P602" i="1"/>
  <c r="Q602" i="1"/>
  <c r="R602" i="1"/>
  <c r="P603" i="1"/>
  <c r="Q603" i="1"/>
  <c r="R603" i="1"/>
  <c r="P604" i="1"/>
  <c r="Q604" i="1"/>
  <c r="R604" i="1"/>
  <c r="P605" i="1"/>
  <c r="Q605" i="1"/>
  <c r="R605" i="1"/>
  <c r="P606" i="1"/>
  <c r="Q606" i="1"/>
  <c r="R606" i="1"/>
  <c r="P607" i="1"/>
  <c r="Q607" i="1"/>
  <c r="R607" i="1"/>
  <c r="P608" i="1"/>
  <c r="Q608" i="1"/>
  <c r="R608" i="1"/>
  <c r="P609" i="1"/>
  <c r="Q609" i="1"/>
  <c r="R609" i="1"/>
  <c r="P610" i="1"/>
  <c r="Q610" i="1"/>
  <c r="R610" i="1"/>
  <c r="P611" i="1"/>
  <c r="Q611" i="1"/>
  <c r="R611" i="1"/>
  <c r="P612" i="1"/>
  <c r="Q612" i="1"/>
  <c r="R612" i="1"/>
  <c r="P613" i="1"/>
  <c r="Q613" i="1"/>
  <c r="R613" i="1"/>
  <c r="P614" i="1"/>
  <c r="Q614" i="1"/>
  <c r="R614" i="1"/>
  <c r="P615" i="1"/>
  <c r="Q615" i="1"/>
  <c r="R615" i="1"/>
  <c r="P616" i="1"/>
  <c r="Q616" i="1"/>
  <c r="R616" i="1"/>
  <c r="P617" i="1"/>
  <c r="Q617" i="1"/>
  <c r="R617" i="1"/>
  <c r="P618" i="1"/>
  <c r="Q618" i="1"/>
  <c r="R618" i="1"/>
  <c r="P619" i="1"/>
  <c r="Q619" i="1"/>
  <c r="R619" i="1"/>
  <c r="P620" i="1"/>
  <c r="Q620" i="1"/>
  <c r="R620" i="1"/>
  <c r="P621" i="1"/>
  <c r="Q621" i="1"/>
  <c r="R621" i="1"/>
  <c r="P622" i="1"/>
  <c r="Q622" i="1"/>
  <c r="R622" i="1"/>
  <c r="P623" i="1"/>
  <c r="Q623" i="1"/>
  <c r="R623" i="1"/>
  <c r="P624" i="1"/>
  <c r="Q624" i="1"/>
  <c r="R624" i="1"/>
  <c r="P625" i="1"/>
  <c r="Q625" i="1"/>
  <c r="R625" i="1"/>
  <c r="P626" i="1"/>
  <c r="Q626" i="1"/>
  <c r="R626" i="1"/>
  <c r="P627" i="1"/>
  <c r="Q627" i="1"/>
  <c r="R627" i="1"/>
  <c r="P628" i="1"/>
  <c r="Q628" i="1"/>
  <c r="R628" i="1"/>
  <c r="P629" i="1"/>
  <c r="Q629" i="1"/>
  <c r="R629" i="1"/>
  <c r="P630" i="1"/>
  <c r="Q630" i="1"/>
  <c r="R630" i="1"/>
  <c r="P631" i="1"/>
  <c r="Q631" i="1"/>
  <c r="R631" i="1"/>
  <c r="P632" i="1"/>
  <c r="Q632" i="1"/>
  <c r="R632" i="1"/>
  <c r="P633" i="1"/>
  <c r="Q633" i="1"/>
  <c r="R633" i="1"/>
  <c r="P634" i="1"/>
  <c r="Q634" i="1"/>
  <c r="R634" i="1"/>
  <c r="P635" i="1"/>
  <c r="Q635" i="1"/>
  <c r="R635" i="1"/>
  <c r="P636" i="1"/>
  <c r="Q636" i="1"/>
  <c r="R636" i="1"/>
  <c r="P637" i="1"/>
  <c r="Q637" i="1"/>
  <c r="R637" i="1"/>
  <c r="P638" i="1"/>
  <c r="Q638" i="1"/>
  <c r="R638" i="1"/>
  <c r="P639" i="1"/>
  <c r="Q639" i="1"/>
  <c r="R639" i="1"/>
  <c r="P640" i="1"/>
  <c r="Q640" i="1"/>
  <c r="R640" i="1"/>
  <c r="P641" i="1"/>
  <c r="Q641" i="1"/>
  <c r="R641" i="1"/>
  <c r="P642" i="1"/>
  <c r="Q642" i="1"/>
  <c r="R642" i="1"/>
  <c r="P643" i="1"/>
  <c r="Q643" i="1"/>
  <c r="R643" i="1"/>
  <c r="P644" i="1"/>
  <c r="Q644" i="1"/>
  <c r="R644" i="1"/>
  <c r="P645" i="1"/>
  <c r="Q645" i="1"/>
  <c r="R645" i="1"/>
  <c r="P646" i="1"/>
  <c r="Q646" i="1"/>
  <c r="R646" i="1"/>
  <c r="P647" i="1"/>
  <c r="Q647" i="1"/>
  <c r="R647" i="1"/>
  <c r="P648" i="1"/>
  <c r="Q648" i="1"/>
  <c r="R648" i="1"/>
  <c r="P649" i="1"/>
  <c r="Q649" i="1"/>
  <c r="R649" i="1"/>
  <c r="P650" i="1"/>
  <c r="Q650" i="1"/>
  <c r="R650" i="1"/>
  <c r="P651" i="1"/>
  <c r="Q651" i="1"/>
  <c r="R651" i="1"/>
  <c r="P652" i="1"/>
  <c r="Q652" i="1"/>
  <c r="R652" i="1"/>
  <c r="P653" i="1"/>
  <c r="Q653" i="1"/>
  <c r="R653" i="1"/>
  <c r="P654" i="1"/>
  <c r="Q654" i="1"/>
  <c r="R654" i="1"/>
  <c r="P655" i="1"/>
  <c r="Q655" i="1"/>
  <c r="R655" i="1"/>
  <c r="P656" i="1"/>
  <c r="Q656" i="1"/>
  <c r="R656" i="1"/>
  <c r="P657" i="1"/>
  <c r="Q657" i="1"/>
  <c r="R657" i="1"/>
  <c r="P658" i="1"/>
  <c r="Q658" i="1"/>
  <c r="R658" i="1"/>
  <c r="P659" i="1"/>
  <c r="Q659" i="1"/>
  <c r="R659" i="1"/>
  <c r="P660" i="1"/>
  <c r="Q660" i="1"/>
  <c r="R660" i="1"/>
  <c r="P661" i="1"/>
  <c r="Q661" i="1"/>
  <c r="R661" i="1"/>
  <c r="P662" i="1"/>
  <c r="Q662" i="1"/>
  <c r="R662" i="1"/>
  <c r="P663" i="1"/>
  <c r="Q663" i="1"/>
  <c r="R663" i="1"/>
  <c r="P664" i="1"/>
  <c r="Q664" i="1"/>
  <c r="R664" i="1"/>
  <c r="P665" i="1"/>
  <c r="Q665" i="1"/>
  <c r="R665" i="1"/>
  <c r="P666" i="1"/>
  <c r="Q666" i="1"/>
  <c r="R666" i="1"/>
  <c r="P667" i="1"/>
  <c r="Q667" i="1"/>
  <c r="R667" i="1"/>
  <c r="P668" i="1"/>
  <c r="Q668" i="1"/>
  <c r="R668" i="1"/>
  <c r="P669" i="1"/>
  <c r="Q669" i="1"/>
  <c r="R669" i="1"/>
  <c r="P670" i="1"/>
  <c r="Q670" i="1"/>
  <c r="R670" i="1"/>
  <c r="P671" i="1"/>
  <c r="Q671" i="1"/>
  <c r="R671" i="1"/>
  <c r="P672" i="1"/>
  <c r="Q672" i="1"/>
  <c r="R672" i="1"/>
  <c r="P673" i="1"/>
  <c r="Q673" i="1"/>
  <c r="R673" i="1"/>
  <c r="P674" i="1"/>
  <c r="Q674" i="1"/>
  <c r="R674" i="1"/>
  <c r="P675" i="1"/>
  <c r="Q675" i="1"/>
  <c r="R675" i="1"/>
  <c r="P676" i="1"/>
  <c r="Q676" i="1"/>
  <c r="R676" i="1"/>
  <c r="P677" i="1"/>
  <c r="Q677" i="1"/>
  <c r="R677" i="1"/>
  <c r="P678" i="1"/>
  <c r="Q678" i="1"/>
  <c r="R678" i="1"/>
  <c r="P679" i="1"/>
  <c r="Q679" i="1"/>
  <c r="R679" i="1"/>
  <c r="P680" i="1"/>
  <c r="Q680" i="1"/>
  <c r="R680" i="1"/>
  <c r="P681" i="1"/>
  <c r="Q681" i="1"/>
  <c r="R681" i="1"/>
  <c r="P682" i="1"/>
  <c r="Q682" i="1"/>
  <c r="R682" i="1"/>
  <c r="P683" i="1"/>
  <c r="Q683" i="1"/>
  <c r="R683" i="1"/>
  <c r="P684" i="1"/>
  <c r="Q684" i="1"/>
  <c r="R684" i="1"/>
  <c r="P685" i="1"/>
  <c r="Q685" i="1"/>
  <c r="R685" i="1"/>
  <c r="P686" i="1"/>
  <c r="Q686" i="1"/>
  <c r="R686" i="1"/>
  <c r="P687" i="1"/>
  <c r="Q687" i="1"/>
  <c r="R687" i="1"/>
  <c r="P688" i="1"/>
  <c r="Q688" i="1"/>
  <c r="R688" i="1"/>
  <c r="P689" i="1"/>
  <c r="Q689" i="1"/>
  <c r="R689" i="1"/>
  <c r="P690" i="1"/>
  <c r="Q690" i="1"/>
  <c r="R690" i="1"/>
  <c r="P691" i="1"/>
  <c r="Q691" i="1"/>
  <c r="R691" i="1"/>
  <c r="P692" i="1"/>
  <c r="Q692" i="1"/>
  <c r="R692" i="1"/>
  <c r="P693" i="1"/>
  <c r="Q693" i="1"/>
  <c r="R693" i="1"/>
  <c r="P694" i="1"/>
  <c r="Q694" i="1"/>
  <c r="R694" i="1"/>
  <c r="P695" i="1"/>
  <c r="Q695" i="1"/>
  <c r="R695" i="1"/>
  <c r="P696" i="1"/>
  <c r="Q696" i="1"/>
  <c r="R696" i="1"/>
  <c r="P697" i="1"/>
  <c r="Q697" i="1"/>
  <c r="R697" i="1"/>
  <c r="P698" i="1"/>
  <c r="Q698" i="1"/>
  <c r="R698" i="1"/>
  <c r="P699" i="1"/>
  <c r="Q699" i="1"/>
  <c r="R699" i="1"/>
  <c r="P700" i="1"/>
  <c r="Q700" i="1"/>
  <c r="R700" i="1"/>
  <c r="P701" i="1"/>
  <c r="Q701" i="1"/>
  <c r="R701" i="1"/>
  <c r="P702" i="1"/>
  <c r="Q702" i="1"/>
  <c r="R702" i="1"/>
  <c r="P703" i="1"/>
  <c r="Q703" i="1"/>
  <c r="R703" i="1"/>
  <c r="P704" i="1"/>
  <c r="Q704" i="1"/>
  <c r="R704" i="1"/>
  <c r="P705" i="1"/>
  <c r="Q705" i="1"/>
  <c r="R705" i="1"/>
  <c r="P706" i="1"/>
  <c r="Q706" i="1"/>
  <c r="R706" i="1"/>
  <c r="P707" i="1"/>
  <c r="Q707" i="1"/>
  <c r="R707" i="1"/>
  <c r="P708" i="1"/>
  <c r="Q708" i="1"/>
  <c r="R708" i="1"/>
  <c r="P709" i="1"/>
  <c r="Q709" i="1"/>
  <c r="R709" i="1"/>
  <c r="P710" i="1"/>
  <c r="Q710" i="1"/>
  <c r="R710" i="1"/>
  <c r="P711" i="1"/>
  <c r="Q711" i="1"/>
  <c r="R711" i="1"/>
  <c r="P712" i="1"/>
  <c r="Q712" i="1"/>
  <c r="R712" i="1"/>
  <c r="P713" i="1"/>
  <c r="Q713" i="1"/>
  <c r="R713" i="1"/>
  <c r="P714" i="1"/>
  <c r="Q714" i="1"/>
  <c r="R714" i="1"/>
  <c r="P715" i="1"/>
  <c r="Q715" i="1"/>
  <c r="R715" i="1"/>
  <c r="P716" i="1"/>
  <c r="Q716" i="1"/>
  <c r="R716" i="1"/>
  <c r="P717" i="1"/>
  <c r="Q717" i="1"/>
  <c r="R717" i="1"/>
  <c r="P718" i="1"/>
  <c r="Q718" i="1"/>
  <c r="R718" i="1"/>
  <c r="P719" i="1"/>
  <c r="Q719" i="1"/>
  <c r="R719" i="1"/>
  <c r="P720" i="1"/>
  <c r="Q720" i="1"/>
  <c r="R720" i="1"/>
  <c r="P721" i="1"/>
  <c r="Q721" i="1"/>
  <c r="R721" i="1"/>
  <c r="P722" i="1"/>
  <c r="Q722" i="1"/>
  <c r="R722" i="1"/>
  <c r="P723" i="1"/>
  <c r="Q723" i="1"/>
  <c r="R723" i="1"/>
  <c r="P724" i="1"/>
  <c r="Q724" i="1"/>
  <c r="R724" i="1"/>
  <c r="P725" i="1"/>
  <c r="Q725" i="1"/>
  <c r="R725" i="1"/>
  <c r="P726" i="1"/>
  <c r="Q726" i="1"/>
  <c r="R726" i="1"/>
  <c r="P727" i="1"/>
  <c r="Q727" i="1"/>
  <c r="R727" i="1"/>
  <c r="P728" i="1"/>
  <c r="Q728" i="1"/>
  <c r="R728" i="1"/>
  <c r="P729" i="1"/>
  <c r="Q729" i="1"/>
  <c r="R729" i="1"/>
  <c r="P730" i="1"/>
  <c r="Q730" i="1"/>
  <c r="R730" i="1"/>
  <c r="P731" i="1"/>
  <c r="Q731" i="1"/>
  <c r="R731" i="1"/>
  <c r="P732" i="1"/>
  <c r="Q732" i="1"/>
  <c r="R732" i="1"/>
  <c r="P733" i="1"/>
  <c r="Q733" i="1"/>
  <c r="R733" i="1"/>
  <c r="P734" i="1"/>
  <c r="Q734" i="1"/>
  <c r="R734" i="1"/>
  <c r="P735" i="1"/>
  <c r="Q735" i="1"/>
  <c r="R735" i="1"/>
  <c r="P736" i="1"/>
  <c r="Q736" i="1"/>
  <c r="R736" i="1"/>
  <c r="P737" i="1"/>
  <c r="Q737" i="1"/>
  <c r="R737" i="1"/>
  <c r="P738" i="1"/>
  <c r="Q738" i="1"/>
  <c r="R738" i="1"/>
  <c r="P739" i="1"/>
  <c r="Q739" i="1"/>
  <c r="R739" i="1"/>
  <c r="P740" i="1"/>
  <c r="Q740" i="1"/>
  <c r="R740" i="1"/>
  <c r="P741" i="1"/>
  <c r="Q741" i="1"/>
  <c r="R741" i="1"/>
  <c r="P742" i="1"/>
  <c r="Q742" i="1"/>
  <c r="R742" i="1"/>
  <c r="P743" i="1"/>
  <c r="Q743" i="1"/>
  <c r="R743" i="1"/>
  <c r="P744" i="1"/>
  <c r="Q744" i="1"/>
  <c r="R744" i="1"/>
  <c r="P745" i="1"/>
  <c r="Q745" i="1"/>
  <c r="R745" i="1"/>
  <c r="P746" i="1"/>
  <c r="Q746" i="1"/>
  <c r="R746" i="1"/>
  <c r="P747" i="1"/>
  <c r="Q747" i="1"/>
  <c r="R747" i="1"/>
  <c r="P748" i="1"/>
  <c r="Q748" i="1"/>
  <c r="R748" i="1"/>
  <c r="P749" i="1"/>
  <c r="Q749" i="1"/>
  <c r="R749" i="1"/>
  <c r="P750" i="1"/>
  <c r="Q750" i="1"/>
  <c r="R750" i="1"/>
  <c r="P751" i="1"/>
  <c r="Q751" i="1"/>
  <c r="R751" i="1"/>
  <c r="P752" i="1"/>
  <c r="Q752" i="1"/>
  <c r="R752" i="1"/>
  <c r="P753" i="1"/>
  <c r="Q753" i="1"/>
  <c r="R753" i="1"/>
  <c r="P754" i="1"/>
  <c r="Q754" i="1"/>
  <c r="R754" i="1"/>
  <c r="P755" i="1"/>
  <c r="Q755" i="1"/>
  <c r="R755" i="1"/>
  <c r="P756" i="1"/>
  <c r="Q756" i="1"/>
  <c r="R756" i="1"/>
  <c r="P757" i="1"/>
  <c r="Q757" i="1"/>
  <c r="R757" i="1"/>
  <c r="P758" i="1"/>
  <c r="Q758" i="1"/>
  <c r="R758" i="1"/>
  <c r="P759" i="1"/>
  <c r="Q759" i="1"/>
  <c r="R759" i="1"/>
  <c r="P760" i="1"/>
  <c r="Q760" i="1"/>
  <c r="R760" i="1"/>
  <c r="P761" i="1"/>
  <c r="Q761" i="1"/>
  <c r="R761" i="1"/>
  <c r="P762" i="1"/>
  <c r="Q762" i="1"/>
  <c r="R762" i="1"/>
  <c r="P763" i="1"/>
  <c r="Q763" i="1"/>
  <c r="R763" i="1"/>
  <c r="P764" i="1"/>
  <c r="Q764" i="1"/>
  <c r="R764" i="1"/>
  <c r="P765" i="1"/>
  <c r="Q765" i="1"/>
  <c r="R765" i="1"/>
  <c r="P766" i="1"/>
  <c r="Q766" i="1"/>
  <c r="R766" i="1"/>
  <c r="P767" i="1"/>
  <c r="Q767" i="1"/>
  <c r="R767" i="1"/>
  <c r="P768" i="1"/>
  <c r="Q768" i="1"/>
  <c r="R768" i="1"/>
  <c r="P769" i="1"/>
  <c r="Q769" i="1"/>
  <c r="R769" i="1"/>
  <c r="P770" i="1"/>
  <c r="Q770" i="1"/>
  <c r="R770" i="1"/>
  <c r="P771" i="1"/>
  <c r="Q771" i="1"/>
  <c r="R771" i="1"/>
  <c r="P772" i="1"/>
  <c r="Q772" i="1"/>
  <c r="R772" i="1"/>
  <c r="P773" i="1"/>
  <c r="Q773" i="1"/>
  <c r="R773" i="1"/>
  <c r="P774" i="1"/>
  <c r="Q774" i="1"/>
  <c r="R774" i="1"/>
  <c r="P775" i="1"/>
  <c r="Q775" i="1"/>
  <c r="R775" i="1"/>
  <c r="P776" i="1"/>
  <c r="Q776" i="1"/>
  <c r="R776" i="1"/>
  <c r="P777" i="1"/>
  <c r="Q777" i="1"/>
  <c r="R777" i="1"/>
  <c r="P778" i="1"/>
  <c r="Q778" i="1"/>
  <c r="R778" i="1"/>
  <c r="P779" i="1"/>
  <c r="Q779" i="1"/>
  <c r="R779" i="1"/>
  <c r="P780" i="1"/>
  <c r="Q780" i="1"/>
  <c r="R780" i="1"/>
  <c r="P781" i="1"/>
  <c r="Q781" i="1"/>
  <c r="R781" i="1"/>
  <c r="P782" i="1"/>
  <c r="Q782" i="1"/>
  <c r="R782" i="1"/>
  <c r="P783" i="1"/>
  <c r="Q783" i="1"/>
  <c r="R783" i="1"/>
  <c r="P784" i="1"/>
  <c r="Q784" i="1"/>
  <c r="R784" i="1"/>
  <c r="P785" i="1"/>
  <c r="Q785" i="1"/>
  <c r="R785" i="1"/>
  <c r="P786" i="1"/>
  <c r="Q786" i="1"/>
  <c r="R786" i="1"/>
  <c r="P787" i="1"/>
  <c r="Q787" i="1"/>
  <c r="R787" i="1"/>
  <c r="P788" i="1"/>
  <c r="Q788" i="1"/>
  <c r="R788" i="1"/>
  <c r="P789" i="1"/>
  <c r="Q789" i="1"/>
  <c r="R789" i="1"/>
  <c r="P790" i="1"/>
  <c r="Q790" i="1"/>
  <c r="R790" i="1"/>
  <c r="P791" i="1"/>
  <c r="Q791" i="1"/>
  <c r="R791" i="1"/>
  <c r="P792" i="1"/>
  <c r="Q792" i="1"/>
  <c r="R792" i="1"/>
  <c r="P793" i="1"/>
  <c r="Q793" i="1"/>
  <c r="R793" i="1"/>
  <c r="P794" i="1"/>
  <c r="Q794" i="1"/>
  <c r="R794" i="1"/>
  <c r="P795" i="1"/>
  <c r="Q795" i="1"/>
  <c r="R795" i="1"/>
  <c r="P796" i="1"/>
  <c r="Q796" i="1"/>
  <c r="R796" i="1"/>
  <c r="P797" i="1"/>
  <c r="Q797" i="1"/>
  <c r="R797" i="1"/>
  <c r="P798" i="1"/>
  <c r="Q798" i="1"/>
  <c r="R798" i="1"/>
  <c r="P799" i="1"/>
  <c r="Q799" i="1"/>
  <c r="R799" i="1"/>
  <c r="P800" i="1"/>
  <c r="Q800" i="1"/>
  <c r="R800" i="1"/>
  <c r="P801" i="1"/>
  <c r="Q801" i="1"/>
  <c r="R801" i="1"/>
  <c r="P802" i="1"/>
  <c r="Q802" i="1"/>
  <c r="R802" i="1"/>
  <c r="P803" i="1"/>
  <c r="Q803" i="1"/>
  <c r="R803" i="1"/>
  <c r="P804" i="1"/>
  <c r="Q804" i="1"/>
  <c r="R804" i="1"/>
  <c r="P805" i="1"/>
  <c r="Q805" i="1"/>
  <c r="R805" i="1"/>
  <c r="P806" i="1"/>
  <c r="Q806" i="1"/>
  <c r="R806" i="1"/>
  <c r="P807" i="1"/>
  <c r="Q807" i="1"/>
  <c r="R807" i="1"/>
  <c r="P808" i="1"/>
  <c r="Q808" i="1"/>
  <c r="R808" i="1"/>
  <c r="P809" i="1"/>
  <c r="Q809" i="1"/>
  <c r="R809" i="1"/>
  <c r="P810" i="1"/>
  <c r="Q810" i="1"/>
  <c r="R810" i="1"/>
  <c r="P811" i="1"/>
  <c r="Q811" i="1"/>
  <c r="R811" i="1"/>
  <c r="P812" i="1"/>
  <c r="Q812" i="1"/>
  <c r="R812" i="1"/>
  <c r="P813" i="1"/>
  <c r="Q813" i="1"/>
  <c r="R813" i="1"/>
  <c r="P814" i="1"/>
  <c r="Q814" i="1"/>
  <c r="R814" i="1"/>
  <c r="P815" i="1"/>
  <c r="Q815" i="1"/>
  <c r="R815" i="1"/>
  <c r="P816" i="1"/>
  <c r="Q816" i="1"/>
  <c r="R816" i="1"/>
  <c r="P817" i="1"/>
  <c r="Q817" i="1"/>
  <c r="R817" i="1"/>
  <c r="P818" i="1"/>
  <c r="Q818" i="1"/>
  <c r="R818" i="1"/>
  <c r="P819" i="1"/>
  <c r="Q819" i="1"/>
  <c r="R819" i="1"/>
  <c r="P820" i="1"/>
  <c r="Q820" i="1"/>
  <c r="R820" i="1"/>
  <c r="P821" i="1"/>
  <c r="Q821" i="1"/>
  <c r="R821" i="1"/>
  <c r="P822" i="1"/>
  <c r="Q822" i="1"/>
  <c r="R822" i="1"/>
  <c r="P823" i="1"/>
  <c r="Q823" i="1"/>
  <c r="R823" i="1"/>
  <c r="P824" i="1"/>
  <c r="Q824" i="1"/>
  <c r="R824" i="1"/>
  <c r="P825" i="1"/>
  <c r="Q825" i="1"/>
  <c r="R825" i="1"/>
  <c r="P826" i="1"/>
  <c r="Q826" i="1"/>
  <c r="R826" i="1"/>
  <c r="P827" i="1"/>
  <c r="Q827" i="1"/>
  <c r="R827" i="1"/>
  <c r="P828" i="1"/>
  <c r="Q828" i="1"/>
  <c r="R828" i="1"/>
  <c r="P829" i="1"/>
  <c r="Q829" i="1"/>
  <c r="R829" i="1"/>
  <c r="P830" i="1"/>
  <c r="Q830" i="1"/>
  <c r="R830" i="1"/>
  <c r="P831" i="1"/>
  <c r="Q831" i="1"/>
  <c r="R831" i="1"/>
  <c r="P832" i="1"/>
  <c r="Q832" i="1"/>
  <c r="R832" i="1"/>
  <c r="P833" i="1"/>
  <c r="Q833" i="1"/>
  <c r="R833" i="1"/>
  <c r="P834" i="1"/>
  <c r="Q834" i="1"/>
  <c r="R834" i="1"/>
  <c r="P835" i="1"/>
  <c r="Q835" i="1"/>
  <c r="R835" i="1"/>
  <c r="P836" i="1"/>
  <c r="Q836" i="1"/>
  <c r="R836" i="1"/>
  <c r="P837" i="1"/>
  <c r="Q837" i="1"/>
  <c r="R837" i="1"/>
  <c r="P838" i="1"/>
  <c r="Q838" i="1"/>
  <c r="R838" i="1"/>
  <c r="P839" i="1"/>
  <c r="Q839" i="1"/>
  <c r="R839" i="1"/>
  <c r="P840" i="1"/>
  <c r="Q840" i="1"/>
  <c r="R840" i="1"/>
  <c r="P841" i="1"/>
  <c r="Q841" i="1"/>
  <c r="R841" i="1"/>
  <c r="P842" i="1"/>
  <c r="Q842" i="1"/>
  <c r="R842" i="1"/>
  <c r="P843" i="1"/>
  <c r="Q843" i="1"/>
  <c r="R843" i="1"/>
  <c r="P844" i="1"/>
  <c r="Q844" i="1"/>
  <c r="R844" i="1"/>
  <c r="P845" i="1"/>
  <c r="Q845" i="1"/>
  <c r="R845" i="1"/>
  <c r="P846" i="1"/>
  <c r="Q846" i="1"/>
  <c r="R846" i="1"/>
  <c r="P847" i="1"/>
  <c r="Q847" i="1"/>
  <c r="R847" i="1"/>
  <c r="P848" i="1"/>
  <c r="Q848" i="1"/>
  <c r="R848" i="1"/>
  <c r="P849" i="1"/>
  <c r="Q849" i="1"/>
  <c r="R849" i="1"/>
  <c r="P850" i="1"/>
  <c r="Q850" i="1"/>
  <c r="R850" i="1"/>
  <c r="P851" i="1"/>
  <c r="Q851" i="1"/>
  <c r="R851" i="1"/>
  <c r="P852" i="1"/>
  <c r="Q852" i="1"/>
  <c r="R852" i="1"/>
  <c r="P853" i="1"/>
  <c r="Q853" i="1"/>
  <c r="R853" i="1"/>
  <c r="P854" i="1"/>
  <c r="Q854" i="1"/>
  <c r="R854" i="1"/>
  <c r="P855" i="1"/>
  <c r="Q855" i="1"/>
  <c r="R855" i="1"/>
  <c r="P856" i="1"/>
  <c r="Q856" i="1"/>
  <c r="R856" i="1"/>
  <c r="P857" i="1"/>
  <c r="Q857" i="1"/>
  <c r="R857" i="1"/>
  <c r="P858" i="1"/>
  <c r="Q858" i="1"/>
  <c r="R858" i="1"/>
  <c r="P859" i="1"/>
  <c r="Q859" i="1"/>
  <c r="R859" i="1"/>
  <c r="P860" i="1"/>
  <c r="Q860" i="1"/>
  <c r="R860" i="1"/>
  <c r="P861" i="1"/>
  <c r="Q861" i="1"/>
  <c r="R861" i="1"/>
  <c r="P862" i="1"/>
  <c r="Q862" i="1"/>
  <c r="R862" i="1"/>
  <c r="P863" i="1"/>
  <c r="Q863" i="1"/>
  <c r="R863" i="1"/>
  <c r="P864" i="1"/>
  <c r="Q864" i="1"/>
  <c r="R864" i="1"/>
  <c r="P865" i="1"/>
  <c r="Q865" i="1"/>
  <c r="R865" i="1"/>
  <c r="P866" i="1"/>
  <c r="Q866" i="1"/>
  <c r="R866" i="1"/>
  <c r="P867" i="1"/>
  <c r="Q867" i="1"/>
  <c r="R867" i="1"/>
  <c r="P868" i="1"/>
  <c r="Q868" i="1"/>
  <c r="R868" i="1"/>
  <c r="P869" i="1"/>
  <c r="Q869" i="1"/>
  <c r="R869" i="1"/>
  <c r="P870" i="1"/>
  <c r="Q870" i="1"/>
  <c r="R870" i="1"/>
  <c r="P871" i="1"/>
  <c r="Q871" i="1"/>
  <c r="R871" i="1"/>
  <c r="P872" i="1"/>
  <c r="Q872" i="1"/>
  <c r="R872" i="1"/>
  <c r="P873" i="1"/>
  <c r="Q873" i="1"/>
  <c r="R873" i="1"/>
  <c r="P874" i="1"/>
  <c r="Q874" i="1"/>
  <c r="R874" i="1"/>
  <c r="P875" i="1"/>
  <c r="Q875" i="1"/>
  <c r="R875" i="1"/>
  <c r="P876" i="1"/>
  <c r="Q876" i="1"/>
  <c r="R876" i="1"/>
  <c r="P877" i="1"/>
  <c r="Q877" i="1"/>
  <c r="R877" i="1"/>
  <c r="P878" i="1"/>
  <c r="Q878" i="1"/>
  <c r="R878" i="1"/>
  <c r="P879" i="1"/>
  <c r="Q879" i="1"/>
  <c r="R879" i="1"/>
  <c r="P880" i="1"/>
  <c r="Q880" i="1"/>
  <c r="R880" i="1"/>
  <c r="P881" i="1"/>
  <c r="Q881" i="1"/>
  <c r="R881" i="1"/>
  <c r="P882" i="1"/>
  <c r="Q882" i="1"/>
  <c r="R882" i="1"/>
  <c r="P883" i="1"/>
  <c r="Q883" i="1"/>
  <c r="R883" i="1"/>
  <c r="P884" i="1"/>
  <c r="Q884" i="1"/>
  <c r="R884" i="1"/>
  <c r="P885" i="1"/>
  <c r="Q885" i="1"/>
  <c r="R885" i="1"/>
  <c r="P886" i="1"/>
  <c r="Q886" i="1"/>
  <c r="R886" i="1"/>
  <c r="P887" i="1"/>
  <c r="Q887" i="1"/>
  <c r="R887" i="1"/>
  <c r="P888" i="1"/>
  <c r="Q888" i="1"/>
  <c r="R888" i="1"/>
  <c r="P889" i="1"/>
  <c r="Q889" i="1"/>
  <c r="R889" i="1"/>
  <c r="P890" i="1"/>
  <c r="Q890" i="1"/>
  <c r="R890" i="1"/>
  <c r="P891" i="1"/>
  <c r="Q891" i="1"/>
  <c r="R891" i="1"/>
  <c r="P892" i="1"/>
  <c r="Q892" i="1"/>
  <c r="R892" i="1"/>
  <c r="P893" i="1"/>
  <c r="Q893" i="1"/>
  <c r="R893" i="1"/>
  <c r="P894" i="1"/>
  <c r="Q894" i="1"/>
  <c r="R894" i="1"/>
  <c r="P895" i="1"/>
  <c r="Q895" i="1"/>
  <c r="R895" i="1"/>
  <c r="P896" i="1"/>
  <c r="Q896" i="1"/>
  <c r="R896" i="1"/>
  <c r="P897" i="1"/>
  <c r="Q897" i="1"/>
  <c r="R897" i="1"/>
  <c r="P898" i="1"/>
  <c r="Q898" i="1"/>
  <c r="R898" i="1"/>
  <c r="P899" i="1"/>
  <c r="Q899" i="1"/>
  <c r="R899" i="1"/>
  <c r="P900" i="1"/>
  <c r="Q900" i="1"/>
  <c r="R900" i="1"/>
  <c r="P901" i="1"/>
  <c r="Q901" i="1"/>
  <c r="R901" i="1"/>
  <c r="P902" i="1"/>
  <c r="Q902" i="1"/>
  <c r="R902" i="1"/>
  <c r="P903" i="1"/>
  <c r="Q903" i="1"/>
  <c r="R903" i="1"/>
  <c r="P904" i="1"/>
  <c r="Q904" i="1"/>
  <c r="R904" i="1"/>
  <c r="P905" i="1"/>
  <c r="Q905" i="1"/>
  <c r="R905" i="1"/>
  <c r="P906" i="1"/>
  <c r="Q906" i="1"/>
  <c r="R906" i="1"/>
  <c r="P907" i="1"/>
  <c r="Q907" i="1"/>
  <c r="R907" i="1"/>
  <c r="P908" i="1"/>
  <c r="Q908" i="1"/>
  <c r="R908" i="1"/>
  <c r="P909" i="1"/>
  <c r="Q909" i="1"/>
  <c r="R909" i="1"/>
  <c r="P910" i="1"/>
  <c r="Q910" i="1"/>
  <c r="R910" i="1"/>
  <c r="P911" i="1"/>
  <c r="Q911" i="1"/>
  <c r="R911" i="1"/>
  <c r="P912" i="1"/>
  <c r="Q912" i="1"/>
  <c r="R912" i="1"/>
  <c r="P913" i="1"/>
  <c r="Q913" i="1"/>
  <c r="R913" i="1"/>
  <c r="P914" i="1"/>
  <c r="Q914" i="1"/>
  <c r="R914" i="1"/>
  <c r="P915" i="1"/>
  <c r="Q915" i="1"/>
  <c r="R915" i="1"/>
  <c r="P916" i="1"/>
  <c r="Q916" i="1"/>
  <c r="R916" i="1"/>
  <c r="P917" i="1"/>
  <c r="Q917" i="1"/>
  <c r="R917" i="1"/>
  <c r="P918" i="1"/>
  <c r="Q918" i="1"/>
  <c r="R918" i="1"/>
  <c r="P919" i="1"/>
  <c r="Q919" i="1"/>
  <c r="R919" i="1"/>
  <c r="P920" i="1"/>
  <c r="Q920" i="1"/>
  <c r="R920" i="1"/>
  <c r="P921" i="1"/>
  <c r="Q921" i="1"/>
  <c r="R921" i="1"/>
  <c r="P922" i="1"/>
  <c r="Q922" i="1"/>
  <c r="R922" i="1"/>
  <c r="P923" i="1"/>
  <c r="Q923" i="1"/>
  <c r="R923" i="1"/>
  <c r="P924" i="1"/>
  <c r="Q924" i="1"/>
  <c r="R924" i="1"/>
  <c r="P925" i="1"/>
  <c r="Q925" i="1"/>
  <c r="R925" i="1"/>
  <c r="P926" i="1"/>
  <c r="Q926" i="1"/>
  <c r="R926" i="1"/>
  <c r="P927" i="1"/>
  <c r="Q927" i="1"/>
  <c r="R927" i="1"/>
  <c r="P928" i="1"/>
  <c r="Q928" i="1"/>
  <c r="R928" i="1"/>
  <c r="P929" i="1"/>
  <c r="Q929" i="1"/>
  <c r="R929" i="1"/>
  <c r="P930" i="1"/>
  <c r="Q930" i="1"/>
  <c r="R930" i="1"/>
  <c r="P931" i="1"/>
  <c r="Q931" i="1"/>
  <c r="R931" i="1"/>
  <c r="P932" i="1"/>
  <c r="Q932" i="1"/>
  <c r="R932" i="1"/>
  <c r="P933" i="1"/>
  <c r="Q933" i="1"/>
  <c r="R933" i="1"/>
  <c r="P934" i="1"/>
  <c r="Q934" i="1"/>
  <c r="R934" i="1"/>
  <c r="P935" i="1"/>
  <c r="Q935" i="1"/>
  <c r="R935" i="1"/>
  <c r="P936" i="1"/>
  <c r="Q936" i="1"/>
  <c r="R936" i="1"/>
  <c r="P937" i="1"/>
  <c r="Q937" i="1"/>
  <c r="R937" i="1"/>
  <c r="P938" i="1"/>
  <c r="Q938" i="1"/>
  <c r="R938" i="1"/>
  <c r="P939" i="1"/>
  <c r="Q939" i="1"/>
  <c r="R939" i="1"/>
  <c r="P940" i="1"/>
  <c r="Q940" i="1"/>
  <c r="R940" i="1"/>
  <c r="P941" i="1"/>
  <c r="Q941" i="1"/>
  <c r="R941" i="1"/>
  <c r="P942" i="1"/>
  <c r="Q942" i="1"/>
  <c r="R942" i="1"/>
  <c r="P943" i="1"/>
  <c r="Q943" i="1"/>
  <c r="R943" i="1"/>
  <c r="P944" i="1"/>
  <c r="Q944" i="1"/>
  <c r="R944" i="1"/>
  <c r="P945" i="1"/>
  <c r="Q945" i="1"/>
  <c r="R945" i="1"/>
  <c r="P946" i="1"/>
  <c r="Q946" i="1"/>
  <c r="R946" i="1"/>
  <c r="P947" i="1"/>
  <c r="Q947" i="1"/>
  <c r="R947" i="1"/>
  <c r="P948" i="1"/>
  <c r="Q948" i="1"/>
  <c r="R948" i="1"/>
  <c r="P949" i="1"/>
  <c r="Q949" i="1"/>
  <c r="R949" i="1"/>
  <c r="P950" i="1"/>
  <c r="Q950" i="1"/>
  <c r="R950" i="1"/>
  <c r="P951" i="1"/>
  <c r="Q951" i="1"/>
  <c r="R951" i="1"/>
  <c r="P952" i="1"/>
  <c r="Q952" i="1"/>
  <c r="R952" i="1"/>
  <c r="P953" i="1"/>
  <c r="Q953" i="1"/>
  <c r="R953" i="1"/>
  <c r="P954" i="1"/>
  <c r="Q954" i="1"/>
  <c r="R954" i="1"/>
  <c r="P955" i="1"/>
  <c r="Q955" i="1"/>
  <c r="R955" i="1"/>
  <c r="P956" i="1"/>
  <c r="Q956" i="1"/>
  <c r="R956" i="1"/>
  <c r="P957" i="1"/>
  <c r="Q957" i="1"/>
  <c r="R957" i="1"/>
  <c r="P958" i="1"/>
  <c r="Q958" i="1"/>
  <c r="R958" i="1"/>
  <c r="P959" i="1"/>
  <c r="Q959" i="1"/>
  <c r="R959" i="1"/>
  <c r="P960" i="1"/>
  <c r="Q960" i="1"/>
  <c r="R960" i="1"/>
  <c r="P961" i="1"/>
  <c r="Q961" i="1"/>
  <c r="R961" i="1"/>
  <c r="P962" i="1"/>
  <c r="Q962" i="1"/>
  <c r="R962" i="1"/>
  <c r="P963" i="1"/>
  <c r="Q963" i="1"/>
  <c r="R963" i="1"/>
  <c r="P964" i="1"/>
  <c r="Q964" i="1"/>
  <c r="R964" i="1"/>
  <c r="P965" i="1"/>
  <c r="Q965" i="1"/>
  <c r="R965" i="1"/>
  <c r="P966" i="1"/>
  <c r="Q966" i="1"/>
  <c r="R966" i="1"/>
  <c r="P967" i="1"/>
  <c r="Q967" i="1"/>
  <c r="R967" i="1"/>
  <c r="P968" i="1"/>
  <c r="Q968" i="1"/>
  <c r="R968" i="1"/>
  <c r="P969" i="1"/>
  <c r="Q969" i="1"/>
  <c r="R969" i="1"/>
  <c r="P970" i="1"/>
  <c r="Q970" i="1"/>
  <c r="R970" i="1"/>
  <c r="P971" i="1"/>
  <c r="Q971" i="1"/>
  <c r="R971" i="1"/>
  <c r="P972" i="1"/>
  <c r="Q972" i="1"/>
  <c r="R972" i="1"/>
  <c r="P973" i="1"/>
  <c r="Q973" i="1"/>
  <c r="R973" i="1"/>
  <c r="P974" i="1"/>
  <c r="Q974" i="1"/>
  <c r="R974" i="1"/>
  <c r="P975" i="1"/>
  <c r="Q975" i="1"/>
  <c r="R975" i="1"/>
  <c r="P976" i="1"/>
  <c r="Q976" i="1"/>
  <c r="R976" i="1"/>
  <c r="P977" i="1"/>
  <c r="Q977" i="1"/>
  <c r="R977" i="1"/>
  <c r="P978" i="1"/>
  <c r="Q978" i="1"/>
  <c r="R978" i="1"/>
  <c r="P979" i="1"/>
  <c r="Q979" i="1"/>
  <c r="R979" i="1"/>
  <c r="P980" i="1"/>
  <c r="Q980" i="1"/>
  <c r="R980" i="1"/>
  <c r="P981" i="1"/>
  <c r="Q981" i="1"/>
  <c r="R981" i="1"/>
  <c r="P982" i="1"/>
  <c r="Q982" i="1"/>
  <c r="R982" i="1"/>
  <c r="P983" i="1"/>
  <c r="Q983" i="1"/>
  <c r="R983" i="1"/>
  <c r="P984" i="1"/>
  <c r="Q984" i="1"/>
  <c r="R984" i="1"/>
  <c r="P985" i="1"/>
  <c r="Q985" i="1"/>
  <c r="R985" i="1"/>
  <c r="P986" i="1"/>
  <c r="Q986" i="1"/>
  <c r="R986" i="1"/>
  <c r="P987" i="1"/>
  <c r="Q987" i="1"/>
  <c r="R987" i="1"/>
  <c r="P988" i="1"/>
  <c r="Q988" i="1"/>
  <c r="R988" i="1"/>
  <c r="P989" i="1"/>
  <c r="Q989" i="1"/>
  <c r="R989" i="1"/>
  <c r="P990" i="1"/>
  <c r="Q990" i="1"/>
  <c r="R990" i="1"/>
  <c r="P991" i="1"/>
  <c r="Q991" i="1"/>
  <c r="R991" i="1"/>
  <c r="P992" i="1"/>
  <c r="Q992" i="1"/>
  <c r="R992" i="1"/>
  <c r="P993" i="1"/>
  <c r="Q993" i="1"/>
  <c r="R993" i="1"/>
  <c r="P994" i="1"/>
  <c r="Q994" i="1"/>
  <c r="R994" i="1"/>
  <c r="P995" i="1"/>
  <c r="Q995" i="1"/>
  <c r="R995" i="1"/>
  <c r="P996" i="1"/>
  <c r="Q996" i="1"/>
  <c r="R996" i="1"/>
  <c r="P997" i="1"/>
  <c r="Q997" i="1"/>
  <c r="R997" i="1"/>
  <c r="P998" i="1"/>
  <c r="Q998" i="1"/>
  <c r="R998" i="1"/>
  <c r="P999" i="1"/>
  <c r="Q999" i="1"/>
  <c r="R999" i="1"/>
  <c r="P1000" i="1"/>
  <c r="Q1000" i="1"/>
  <c r="R1000" i="1"/>
  <c r="P1001" i="1"/>
  <c r="Q1001" i="1"/>
  <c r="R1001" i="1"/>
  <c r="P1002" i="1"/>
  <c r="Q1002" i="1"/>
  <c r="R1002" i="1"/>
  <c r="P1003" i="1"/>
  <c r="Q1003" i="1"/>
  <c r="R1003" i="1"/>
  <c r="P1004" i="1"/>
  <c r="Q1004" i="1"/>
  <c r="R1004" i="1"/>
  <c r="P1005" i="1"/>
  <c r="Q1005" i="1"/>
  <c r="R1005" i="1"/>
  <c r="P1006" i="1"/>
  <c r="Q1006" i="1"/>
  <c r="R1006" i="1"/>
  <c r="P1007" i="1"/>
  <c r="Q1007" i="1"/>
  <c r="R1007" i="1"/>
  <c r="N8" i="1"/>
  <c r="Q8" i="1"/>
  <c r="P8" i="1"/>
  <c r="U9" i="1"/>
  <c r="R9" i="1"/>
  <c r="U10" i="1"/>
  <c r="R10" i="1"/>
  <c r="U13" i="1"/>
  <c r="R13" i="1"/>
  <c r="U20" i="1"/>
  <c r="R20" i="1"/>
  <c r="U29" i="1"/>
  <c r="R29" i="1"/>
  <c r="U49" i="1"/>
  <c r="R49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8" i="1"/>
  <c r="R8" i="1"/>
  <c r="N163" i="1"/>
  <c r="N164" i="1"/>
  <c r="N165" i="1"/>
  <c r="N166" i="1"/>
  <c r="N167" i="1"/>
  <c r="N168" i="1"/>
  <c r="N169" i="1"/>
  <c r="O163" i="1"/>
  <c r="O164" i="1"/>
  <c r="O165" i="1"/>
  <c r="O166" i="1"/>
  <c r="O167" i="1"/>
  <c r="O168" i="1"/>
  <c r="O169" i="1"/>
  <c r="O28" i="1"/>
  <c r="O29" i="1"/>
  <c r="N30" i="1"/>
  <c r="O30" i="1"/>
  <c r="O31" i="1"/>
  <c r="O32" i="1"/>
  <c r="N33" i="1"/>
  <c r="O33" i="1"/>
  <c r="O34" i="1"/>
  <c r="N35" i="1"/>
  <c r="O35" i="1"/>
  <c r="N36" i="1"/>
  <c r="O36" i="1"/>
  <c r="N37" i="1"/>
  <c r="O37" i="1"/>
  <c r="O38" i="1"/>
  <c r="O39" i="1"/>
  <c r="N40" i="1"/>
  <c r="O40" i="1"/>
  <c r="N43" i="1"/>
  <c r="O43" i="1"/>
  <c r="O44" i="1"/>
  <c r="O45" i="1"/>
  <c r="N46" i="1"/>
  <c r="O46" i="1"/>
  <c r="N47" i="1"/>
  <c r="O47" i="1"/>
  <c r="O48" i="1"/>
  <c r="O49" i="1"/>
  <c r="N50" i="1"/>
  <c r="O50" i="1"/>
  <c r="N51" i="1"/>
  <c r="O51" i="1"/>
  <c r="N52" i="1"/>
  <c r="O52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O60" i="1"/>
  <c r="N61" i="1"/>
  <c r="O61" i="1"/>
  <c r="N62" i="1"/>
  <c r="O62" i="1"/>
  <c r="O63" i="1"/>
  <c r="O64" i="1"/>
  <c r="N65" i="1"/>
  <c r="O65" i="1"/>
  <c r="N66" i="1"/>
  <c r="O66" i="1"/>
  <c r="O67" i="1"/>
  <c r="O68" i="1"/>
  <c r="N69" i="1"/>
  <c r="O69" i="1"/>
  <c r="O70" i="1"/>
  <c r="O71" i="1"/>
  <c r="O72" i="1"/>
  <c r="N73" i="1"/>
  <c r="O73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N128" i="1"/>
  <c r="O128" i="1"/>
  <c r="N129" i="1"/>
  <c r="O129" i="1"/>
  <c r="N130" i="1"/>
  <c r="O130" i="1"/>
  <c r="N131" i="1"/>
  <c r="O131" i="1"/>
  <c r="N132" i="1"/>
  <c r="O132" i="1"/>
  <c r="N133" i="1"/>
  <c r="O133" i="1"/>
  <c r="N134" i="1"/>
  <c r="O134" i="1"/>
  <c r="N135" i="1"/>
  <c r="O135" i="1"/>
  <c r="N136" i="1"/>
  <c r="O136" i="1"/>
  <c r="N137" i="1"/>
  <c r="O137" i="1"/>
  <c r="N138" i="1"/>
  <c r="O138" i="1"/>
  <c r="N139" i="1"/>
  <c r="O139" i="1"/>
  <c r="N140" i="1"/>
  <c r="O140" i="1"/>
  <c r="N141" i="1"/>
  <c r="O141" i="1"/>
  <c r="N142" i="1"/>
  <c r="O142" i="1"/>
  <c r="N143" i="1"/>
  <c r="O143" i="1"/>
  <c r="N144" i="1"/>
  <c r="O144" i="1"/>
  <c r="N145" i="1"/>
  <c r="O145" i="1"/>
  <c r="N146" i="1"/>
  <c r="O146" i="1"/>
  <c r="N147" i="1"/>
  <c r="O147" i="1"/>
  <c r="N148" i="1"/>
  <c r="O148" i="1"/>
  <c r="N149" i="1"/>
  <c r="O149" i="1"/>
  <c r="N150" i="1"/>
  <c r="O150" i="1"/>
  <c r="N151" i="1"/>
  <c r="O151" i="1"/>
  <c r="N152" i="1"/>
  <c r="O152" i="1"/>
  <c r="N153" i="1"/>
  <c r="O153" i="1"/>
  <c r="N154" i="1"/>
  <c r="O154" i="1"/>
  <c r="N155" i="1"/>
  <c r="O155" i="1"/>
  <c r="N156" i="1"/>
  <c r="O156" i="1"/>
  <c r="N157" i="1"/>
  <c r="O157" i="1"/>
  <c r="N158" i="1"/>
  <c r="O158" i="1"/>
  <c r="N159" i="1"/>
  <c r="O159" i="1"/>
  <c r="N160" i="1"/>
  <c r="O160" i="1"/>
  <c r="N161" i="1"/>
  <c r="O161" i="1"/>
  <c r="N162" i="1"/>
  <c r="O162" i="1"/>
  <c r="N170" i="1"/>
  <c r="O170" i="1"/>
  <c r="N171" i="1"/>
  <c r="O171" i="1"/>
  <c r="N172" i="1"/>
  <c r="O172" i="1"/>
  <c r="N173" i="1"/>
  <c r="O173" i="1"/>
  <c r="N174" i="1"/>
  <c r="O174" i="1"/>
  <c r="N175" i="1"/>
  <c r="O175" i="1"/>
  <c r="N176" i="1"/>
  <c r="O176" i="1"/>
  <c r="N177" i="1"/>
  <c r="O177" i="1"/>
  <c r="N178" i="1"/>
  <c r="O178" i="1"/>
  <c r="N179" i="1"/>
  <c r="O179" i="1"/>
  <c r="N180" i="1"/>
  <c r="O180" i="1"/>
  <c r="N181" i="1"/>
  <c r="O181" i="1"/>
  <c r="N182" i="1"/>
  <c r="O182" i="1"/>
  <c r="N183" i="1"/>
  <c r="O183" i="1"/>
  <c r="N184" i="1"/>
  <c r="O184" i="1"/>
  <c r="N185" i="1"/>
  <c r="O185" i="1"/>
  <c r="N186" i="1"/>
  <c r="O186" i="1"/>
  <c r="N187" i="1"/>
  <c r="O187" i="1"/>
  <c r="N188" i="1"/>
  <c r="O188" i="1"/>
  <c r="N189" i="1"/>
  <c r="O189" i="1"/>
  <c r="N190" i="1"/>
  <c r="O190" i="1"/>
  <c r="N191" i="1"/>
  <c r="O191" i="1"/>
  <c r="N192" i="1"/>
  <c r="O192" i="1"/>
  <c r="N193" i="1"/>
  <c r="O193" i="1"/>
  <c r="N194" i="1"/>
  <c r="O194" i="1"/>
  <c r="N195" i="1"/>
  <c r="O195" i="1"/>
  <c r="N196" i="1"/>
  <c r="O196" i="1"/>
  <c r="N197" i="1"/>
  <c r="O197" i="1"/>
  <c r="N198" i="1"/>
  <c r="O198" i="1"/>
  <c r="N199" i="1"/>
  <c r="O199" i="1"/>
  <c r="N200" i="1"/>
  <c r="O200" i="1"/>
  <c r="N201" i="1"/>
  <c r="O201" i="1"/>
  <c r="N202" i="1"/>
  <c r="O202" i="1"/>
  <c r="N203" i="1"/>
  <c r="O203" i="1"/>
  <c r="N204" i="1"/>
  <c r="O204" i="1"/>
  <c r="N205" i="1"/>
  <c r="O205" i="1"/>
  <c r="N206" i="1"/>
  <c r="O206" i="1"/>
  <c r="N207" i="1"/>
  <c r="O207" i="1"/>
  <c r="N208" i="1"/>
  <c r="O208" i="1"/>
  <c r="N209" i="1"/>
  <c r="O209" i="1"/>
  <c r="N210" i="1"/>
  <c r="O210" i="1"/>
  <c r="N211" i="1"/>
  <c r="O211" i="1"/>
  <c r="N212" i="1"/>
  <c r="O212" i="1"/>
  <c r="N213" i="1"/>
  <c r="O213" i="1"/>
  <c r="N214" i="1"/>
  <c r="O214" i="1"/>
  <c r="N215" i="1"/>
  <c r="O215" i="1"/>
  <c r="N216" i="1"/>
  <c r="O216" i="1"/>
  <c r="N217" i="1"/>
  <c r="O217" i="1"/>
  <c r="N218" i="1"/>
  <c r="O218" i="1"/>
  <c r="N219" i="1"/>
  <c r="O219" i="1"/>
  <c r="N220" i="1"/>
  <c r="O220" i="1"/>
  <c r="N221" i="1"/>
  <c r="O221" i="1"/>
  <c r="N222" i="1"/>
  <c r="O222" i="1"/>
  <c r="N223" i="1"/>
  <c r="O223" i="1"/>
  <c r="N224" i="1"/>
  <c r="O224" i="1"/>
  <c r="N225" i="1"/>
  <c r="O225" i="1"/>
  <c r="N226" i="1"/>
  <c r="O226" i="1"/>
  <c r="N227" i="1"/>
  <c r="O227" i="1"/>
  <c r="N228" i="1"/>
  <c r="O228" i="1"/>
  <c r="N229" i="1"/>
  <c r="O229" i="1"/>
  <c r="N230" i="1"/>
  <c r="O230" i="1"/>
  <c r="N231" i="1"/>
  <c r="O231" i="1"/>
  <c r="N232" i="1"/>
  <c r="O232" i="1"/>
  <c r="N233" i="1"/>
  <c r="O233" i="1"/>
  <c r="N234" i="1"/>
  <c r="O234" i="1"/>
  <c r="N235" i="1"/>
  <c r="O235" i="1"/>
  <c r="N236" i="1"/>
  <c r="O236" i="1"/>
  <c r="N237" i="1"/>
  <c r="O237" i="1"/>
  <c r="N238" i="1"/>
  <c r="O238" i="1"/>
  <c r="N239" i="1"/>
  <c r="O239" i="1"/>
  <c r="N240" i="1"/>
  <c r="O240" i="1"/>
  <c r="N241" i="1"/>
  <c r="O241" i="1"/>
  <c r="N242" i="1"/>
  <c r="O242" i="1"/>
  <c r="N243" i="1"/>
  <c r="O243" i="1"/>
  <c r="N244" i="1"/>
  <c r="O244" i="1"/>
  <c r="N245" i="1"/>
  <c r="O245" i="1"/>
  <c r="N246" i="1"/>
  <c r="O246" i="1"/>
  <c r="N247" i="1"/>
  <c r="O247" i="1"/>
  <c r="N248" i="1"/>
  <c r="O248" i="1"/>
  <c r="N249" i="1"/>
  <c r="O249" i="1"/>
  <c r="N250" i="1"/>
  <c r="O250" i="1"/>
  <c r="N251" i="1"/>
  <c r="O251" i="1"/>
  <c r="N252" i="1"/>
  <c r="O252" i="1"/>
  <c r="N253" i="1"/>
  <c r="O253" i="1"/>
  <c r="N254" i="1"/>
  <c r="O254" i="1"/>
  <c r="N255" i="1"/>
  <c r="O255" i="1"/>
  <c r="N256" i="1"/>
  <c r="O256" i="1"/>
  <c r="N257" i="1"/>
  <c r="O257" i="1"/>
  <c r="N258" i="1"/>
  <c r="O258" i="1"/>
  <c r="N259" i="1"/>
  <c r="O259" i="1"/>
  <c r="N260" i="1"/>
  <c r="O260" i="1"/>
  <c r="N261" i="1"/>
  <c r="O261" i="1"/>
  <c r="N262" i="1"/>
  <c r="O262" i="1"/>
  <c r="N263" i="1"/>
  <c r="O263" i="1"/>
  <c r="N264" i="1"/>
  <c r="O264" i="1"/>
  <c r="N265" i="1"/>
  <c r="O265" i="1"/>
  <c r="N266" i="1"/>
  <c r="O266" i="1"/>
  <c r="N267" i="1"/>
  <c r="O267" i="1"/>
  <c r="N268" i="1"/>
  <c r="O268" i="1"/>
  <c r="N269" i="1"/>
  <c r="O269" i="1"/>
  <c r="N270" i="1"/>
  <c r="O270" i="1"/>
  <c r="N271" i="1"/>
  <c r="O271" i="1"/>
  <c r="N272" i="1"/>
  <c r="O272" i="1"/>
  <c r="N273" i="1"/>
  <c r="O273" i="1"/>
  <c r="N274" i="1"/>
  <c r="O274" i="1"/>
  <c r="N275" i="1"/>
  <c r="O275" i="1"/>
  <c r="N276" i="1"/>
  <c r="O276" i="1"/>
  <c r="N277" i="1"/>
  <c r="O277" i="1"/>
  <c r="N278" i="1"/>
  <c r="O278" i="1"/>
  <c r="N279" i="1"/>
  <c r="O279" i="1"/>
  <c r="N280" i="1"/>
  <c r="O280" i="1"/>
  <c r="N281" i="1"/>
  <c r="O281" i="1"/>
  <c r="N282" i="1"/>
  <c r="O282" i="1"/>
  <c r="N283" i="1"/>
  <c r="O283" i="1"/>
  <c r="N284" i="1"/>
  <c r="O284" i="1"/>
  <c r="N285" i="1"/>
  <c r="O285" i="1"/>
  <c r="N286" i="1"/>
  <c r="O286" i="1"/>
  <c r="N287" i="1"/>
  <c r="O287" i="1"/>
  <c r="N288" i="1"/>
  <c r="O288" i="1"/>
  <c r="N289" i="1"/>
  <c r="O289" i="1"/>
  <c r="N290" i="1"/>
  <c r="O290" i="1"/>
  <c r="N291" i="1"/>
  <c r="O291" i="1"/>
  <c r="N292" i="1"/>
  <c r="O292" i="1"/>
  <c r="N293" i="1"/>
  <c r="O293" i="1"/>
  <c r="N294" i="1"/>
  <c r="O294" i="1"/>
  <c r="N295" i="1"/>
  <c r="O295" i="1"/>
  <c r="N296" i="1"/>
  <c r="O296" i="1"/>
  <c r="N297" i="1"/>
  <c r="O297" i="1"/>
  <c r="N298" i="1"/>
  <c r="O298" i="1"/>
  <c r="N299" i="1"/>
  <c r="O299" i="1"/>
  <c r="N300" i="1"/>
  <c r="O300" i="1"/>
  <c r="N301" i="1"/>
  <c r="O301" i="1"/>
  <c r="N302" i="1"/>
  <c r="O302" i="1"/>
  <c r="N303" i="1"/>
  <c r="O303" i="1"/>
  <c r="N304" i="1"/>
  <c r="O304" i="1"/>
  <c r="N305" i="1"/>
  <c r="O305" i="1"/>
  <c r="N306" i="1"/>
  <c r="O306" i="1"/>
  <c r="N307" i="1"/>
  <c r="O307" i="1"/>
  <c r="N308" i="1"/>
  <c r="O308" i="1"/>
  <c r="N309" i="1"/>
  <c r="O309" i="1"/>
  <c r="N310" i="1"/>
  <c r="O310" i="1"/>
  <c r="N311" i="1"/>
  <c r="O311" i="1"/>
  <c r="N312" i="1"/>
  <c r="O312" i="1"/>
  <c r="N313" i="1"/>
  <c r="O313" i="1"/>
  <c r="N314" i="1"/>
  <c r="O314" i="1"/>
  <c r="N315" i="1"/>
  <c r="O315" i="1"/>
  <c r="N316" i="1"/>
  <c r="O316" i="1"/>
  <c r="N317" i="1"/>
  <c r="O317" i="1"/>
  <c r="N318" i="1"/>
  <c r="O318" i="1"/>
  <c r="N319" i="1"/>
  <c r="O319" i="1"/>
  <c r="N320" i="1"/>
  <c r="O320" i="1"/>
  <c r="N321" i="1"/>
  <c r="O321" i="1"/>
  <c r="N322" i="1"/>
  <c r="O322" i="1"/>
  <c r="N323" i="1"/>
  <c r="O323" i="1"/>
  <c r="N324" i="1"/>
  <c r="O324" i="1"/>
  <c r="N325" i="1"/>
  <c r="O325" i="1"/>
  <c r="N326" i="1"/>
  <c r="O326" i="1"/>
  <c r="N327" i="1"/>
  <c r="O327" i="1"/>
  <c r="N328" i="1"/>
  <c r="O328" i="1"/>
  <c r="N329" i="1"/>
  <c r="O329" i="1"/>
  <c r="N330" i="1"/>
  <c r="O330" i="1"/>
  <c r="N331" i="1"/>
  <c r="O331" i="1"/>
  <c r="N332" i="1"/>
  <c r="O332" i="1"/>
  <c r="N333" i="1"/>
  <c r="O333" i="1"/>
  <c r="N334" i="1"/>
  <c r="O334" i="1"/>
  <c r="N335" i="1"/>
  <c r="O335" i="1"/>
  <c r="N336" i="1"/>
  <c r="O336" i="1"/>
  <c r="N337" i="1"/>
  <c r="O337" i="1"/>
  <c r="N338" i="1"/>
  <c r="O338" i="1"/>
  <c r="N339" i="1"/>
  <c r="O339" i="1"/>
  <c r="N340" i="1"/>
  <c r="O340" i="1"/>
  <c r="N341" i="1"/>
  <c r="O341" i="1"/>
  <c r="N342" i="1"/>
  <c r="O342" i="1"/>
  <c r="N343" i="1"/>
  <c r="O343" i="1"/>
  <c r="N344" i="1"/>
  <c r="O344" i="1"/>
  <c r="N345" i="1"/>
  <c r="O345" i="1"/>
  <c r="N346" i="1"/>
  <c r="O346" i="1"/>
  <c r="N347" i="1"/>
  <c r="O347" i="1"/>
  <c r="N348" i="1"/>
  <c r="O348" i="1"/>
  <c r="N349" i="1"/>
  <c r="O349" i="1"/>
  <c r="N350" i="1"/>
  <c r="O350" i="1"/>
  <c r="N351" i="1"/>
  <c r="O351" i="1"/>
  <c r="N352" i="1"/>
  <c r="O352" i="1"/>
  <c r="N353" i="1"/>
  <c r="O353" i="1"/>
  <c r="N354" i="1"/>
  <c r="O354" i="1"/>
  <c r="N355" i="1"/>
  <c r="O355" i="1"/>
  <c r="N356" i="1"/>
  <c r="O356" i="1"/>
  <c r="N357" i="1"/>
  <c r="O357" i="1"/>
  <c r="N358" i="1"/>
  <c r="O358" i="1"/>
  <c r="N359" i="1"/>
  <c r="O359" i="1"/>
  <c r="N360" i="1"/>
  <c r="O360" i="1"/>
  <c r="N361" i="1"/>
  <c r="O361" i="1"/>
  <c r="N362" i="1"/>
  <c r="O362" i="1"/>
  <c r="N363" i="1"/>
  <c r="O363" i="1"/>
  <c r="N364" i="1"/>
  <c r="O364" i="1"/>
  <c r="N365" i="1"/>
  <c r="O365" i="1"/>
  <c r="N366" i="1"/>
  <c r="O366" i="1"/>
  <c r="N367" i="1"/>
  <c r="O367" i="1"/>
  <c r="N368" i="1"/>
  <c r="O368" i="1"/>
  <c r="N369" i="1"/>
  <c r="O369" i="1"/>
  <c r="N370" i="1"/>
  <c r="O370" i="1"/>
  <c r="N371" i="1"/>
  <c r="O371" i="1"/>
  <c r="N372" i="1"/>
  <c r="O372" i="1"/>
  <c r="N373" i="1"/>
  <c r="O373" i="1"/>
  <c r="N374" i="1"/>
  <c r="O374" i="1"/>
  <c r="N375" i="1"/>
  <c r="O375" i="1"/>
  <c r="N376" i="1"/>
  <c r="O376" i="1"/>
  <c r="N377" i="1"/>
  <c r="O377" i="1"/>
  <c r="N378" i="1"/>
  <c r="O378" i="1"/>
  <c r="N379" i="1"/>
  <c r="O379" i="1"/>
  <c r="N380" i="1"/>
  <c r="O380" i="1"/>
  <c r="N381" i="1"/>
  <c r="O381" i="1"/>
  <c r="N382" i="1"/>
  <c r="O382" i="1"/>
  <c r="N383" i="1"/>
  <c r="O383" i="1"/>
  <c r="N384" i="1"/>
  <c r="O384" i="1"/>
  <c r="N385" i="1"/>
  <c r="O385" i="1"/>
  <c r="N386" i="1"/>
  <c r="O386" i="1"/>
  <c r="N387" i="1"/>
  <c r="O387" i="1"/>
  <c r="N388" i="1"/>
  <c r="O388" i="1"/>
  <c r="N389" i="1"/>
  <c r="O389" i="1"/>
  <c r="N390" i="1"/>
  <c r="O390" i="1"/>
  <c r="N391" i="1"/>
  <c r="O391" i="1"/>
  <c r="N392" i="1"/>
  <c r="O392" i="1"/>
  <c r="N393" i="1"/>
  <c r="O393" i="1"/>
  <c r="N394" i="1"/>
  <c r="O394" i="1"/>
  <c r="N395" i="1"/>
  <c r="O395" i="1"/>
  <c r="N396" i="1"/>
  <c r="O396" i="1"/>
  <c r="N397" i="1"/>
  <c r="O397" i="1"/>
  <c r="N398" i="1"/>
  <c r="O398" i="1"/>
  <c r="N399" i="1"/>
  <c r="O399" i="1"/>
  <c r="N400" i="1"/>
  <c r="O400" i="1"/>
  <c r="N401" i="1"/>
  <c r="O401" i="1"/>
  <c r="N402" i="1"/>
  <c r="O402" i="1"/>
  <c r="N403" i="1"/>
  <c r="O403" i="1"/>
  <c r="N404" i="1"/>
  <c r="O404" i="1"/>
  <c r="N405" i="1"/>
  <c r="O405" i="1"/>
  <c r="N406" i="1"/>
  <c r="O406" i="1"/>
  <c r="N407" i="1"/>
  <c r="O407" i="1"/>
  <c r="N408" i="1"/>
  <c r="O408" i="1"/>
  <c r="N409" i="1"/>
  <c r="O409" i="1"/>
  <c r="N410" i="1"/>
  <c r="O410" i="1"/>
  <c r="N411" i="1"/>
  <c r="O411" i="1"/>
  <c r="N412" i="1"/>
  <c r="O412" i="1"/>
  <c r="N413" i="1"/>
  <c r="O413" i="1"/>
  <c r="N414" i="1"/>
  <c r="O414" i="1"/>
  <c r="N415" i="1"/>
  <c r="O415" i="1"/>
  <c r="N416" i="1"/>
  <c r="O416" i="1"/>
  <c r="N417" i="1"/>
  <c r="O417" i="1"/>
  <c r="N418" i="1"/>
  <c r="O418" i="1"/>
  <c r="N419" i="1"/>
  <c r="O419" i="1"/>
  <c r="N420" i="1"/>
  <c r="O420" i="1"/>
  <c r="N421" i="1"/>
  <c r="O421" i="1"/>
  <c r="N422" i="1"/>
  <c r="O422" i="1"/>
  <c r="N423" i="1"/>
  <c r="O423" i="1"/>
  <c r="N424" i="1"/>
  <c r="O424" i="1"/>
  <c r="N425" i="1"/>
  <c r="O425" i="1"/>
  <c r="N426" i="1"/>
  <c r="O426" i="1"/>
  <c r="N427" i="1"/>
  <c r="O427" i="1"/>
  <c r="N428" i="1"/>
  <c r="O428" i="1"/>
  <c r="N429" i="1"/>
  <c r="O429" i="1"/>
  <c r="N430" i="1"/>
  <c r="O430" i="1"/>
  <c r="N431" i="1"/>
  <c r="O431" i="1"/>
  <c r="N432" i="1"/>
  <c r="O432" i="1"/>
  <c r="N433" i="1"/>
  <c r="O433" i="1"/>
  <c r="N434" i="1"/>
  <c r="O434" i="1"/>
  <c r="N435" i="1"/>
  <c r="O435" i="1"/>
  <c r="N436" i="1"/>
  <c r="O436" i="1"/>
  <c r="N437" i="1"/>
  <c r="O437" i="1"/>
  <c r="N438" i="1"/>
  <c r="O438" i="1"/>
  <c r="N439" i="1"/>
  <c r="O439" i="1"/>
  <c r="N440" i="1"/>
  <c r="O440" i="1"/>
  <c r="N441" i="1"/>
  <c r="O441" i="1"/>
  <c r="N442" i="1"/>
  <c r="O442" i="1"/>
  <c r="N443" i="1"/>
  <c r="O443" i="1"/>
  <c r="N444" i="1"/>
  <c r="O444" i="1"/>
  <c r="N445" i="1"/>
  <c r="O445" i="1"/>
  <c r="N446" i="1"/>
  <c r="O446" i="1"/>
  <c r="N447" i="1"/>
  <c r="O447" i="1"/>
  <c r="N448" i="1"/>
  <c r="O448" i="1"/>
  <c r="N449" i="1"/>
  <c r="O449" i="1"/>
  <c r="N450" i="1"/>
  <c r="O450" i="1"/>
  <c r="N451" i="1"/>
  <c r="O451" i="1"/>
  <c r="N452" i="1"/>
  <c r="O452" i="1"/>
  <c r="N453" i="1"/>
  <c r="O453" i="1"/>
  <c r="N454" i="1"/>
  <c r="O454" i="1"/>
  <c r="N455" i="1"/>
  <c r="O455" i="1"/>
  <c r="N456" i="1"/>
  <c r="O456" i="1"/>
  <c r="N457" i="1"/>
  <c r="O457" i="1"/>
  <c r="N458" i="1"/>
  <c r="O458" i="1"/>
  <c r="N459" i="1"/>
  <c r="O459" i="1"/>
  <c r="N460" i="1"/>
  <c r="O460" i="1"/>
  <c r="N461" i="1"/>
  <c r="O461" i="1"/>
  <c r="N462" i="1"/>
  <c r="O462" i="1"/>
  <c r="N463" i="1"/>
  <c r="O463" i="1"/>
  <c r="N464" i="1"/>
  <c r="O464" i="1"/>
  <c r="N465" i="1"/>
  <c r="O465" i="1"/>
  <c r="N466" i="1"/>
  <c r="O466" i="1"/>
  <c r="N467" i="1"/>
  <c r="O467" i="1"/>
  <c r="N468" i="1"/>
  <c r="O468" i="1"/>
  <c r="N469" i="1"/>
  <c r="O469" i="1"/>
  <c r="N470" i="1"/>
  <c r="O470" i="1"/>
  <c r="N471" i="1"/>
  <c r="O471" i="1"/>
  <c r="N472" i="1"/>
  <c r="O472" i="1"/>
  <c r="N473" i="1"/>
  <c r="O473" i="1"/>
  <c r="N474" i="1"/>
  <c r="O474" i="1"/>
  <c r="N475" i="1"/>
  <c r="O475" i="1"/>
  <c r="N476" i="1"/>
  <c r="O476" i="1"/>
  <c r="N477" i="1"/>
  <c r="O477" i="1"/>
  <c r="N478" i="1"/>
  <c r="O478" i="1"/>
  <c r="N479" i="1"/>
  <c r="O479" i="1"/>
  <c r="N480" i="1"/>
  <c r="O480" i="1"/>
  <c r="N481" i="1"/>
  <c r="O481" i="1"/>
  <c r="N482" i="1"/>
  <c r="O482" i="1"/>
  <c r="N483" i="1"/>
  <c r="O483" i="1"/>
  <c r="N484" i="1"/>
  <c r="O484" i="1"/>
  <c r="N485" i="1"/>
  <c r="O485" i="1"/>
  <c r="N486" i="1"/>
  <c r="O486" i="1"/>
  <c r="N487" i="1"/>
  <c r="O487" i="1"/>
  <c r="N488" i="1"/>
  <c r="O488" i="1"/>
  <c r="N489" i="1"/>
  <c r="O489" i="1"/>
  <c r="N490" i="1"/>
  <c r="O490" i="1"/>
  <c r="N491" i="1"/>
  <c r="O491" i="1"/>
  <c r="N492" i="1"/>
  <c r="O492" i="1"/>
  <c r="N493" i="1"/>
  <c r="O493" i="1"/>
  <c r="N494" i="1"/>
  <c r="O494" i="1"/>
  <c r="N495" i="1"/>
  <c r="O495" i="1"/>
  <c r="N496" i="1"/>
  <c r="O496" i="1"/>
  <c r="N497" i="1"/>
  <c r="O497" i="1"/>
  <c r="N498" i="1"/>
  <c r="O498" i="1"/>
  <c r="N499" i="1"/>
  <c r="O499" i="1"/>
  <c r="N500" i="1"/>
  <c r="O500" i="1"/>
  <c r="N501" i="1"/>
  <c r="O501" i="1"/>
  <c r="N502" i="1"/>
  <c r="O502" i="1"/>
  <c r="N503" i="1"/>
  <c r="O503" i="1"/>
  <c r="N504" i="1"/>
  <c r="O504" i="1"/>
  <c r="N505" i="1"/>
  <c r="O505" i="1"/>
  <c r="N506" i="1"/>
  <c r="O506" i="1"/>
  <c r="N507" i="1"/>
  <c r="O507" i="1"/>
  <c r="N508" i="1"/>
  <c r="O508" i="1"/>
  <c r="N509" i="1"/>
  <c r="O509" i="1"/>
  <c r="N510" i="1"/>
  <c r="O510" i="1"/>
  <c r="N511" i="1"/>
  <c r="O511" i="1"/>
  <c r="N512" i="1"/>
  <c r="O512" i="1"/>
  <c r="N513" i="1"/>
  <c r="O513" i="1"/>
  <c r="N514" i="1"/>
  <c r="O514" i="1"/>
  <c r="N515" i="1"/>
  <c r="O515" i="1"/>
  <c r="N516" i="1"/>
  <c r="O516" i="1"/>
  <c r="N517" i="1"/>
  <c r="O517" i="1"/>
  <c r="N518" i="1"/>
  <c r="O518" i="1"/>
  <c r="N519" i="1"/>
  <c r="O519" i="1"/>
  <c r="N520" i="1"/>
  <c r="O520" i="1"/>
  <c r="N521" i="1"/>
  <c r="O521" i="1"/>
  <c r="N522" i="1"/>
  <c r="O522" i="1"/>
  <c r="N523" i="1"/>
  <c r="O523" i="1"/>
  <c r="N524" i="1"/>
  <c r="O524" i="1"/>
  <c r="N525" i="1"/>
  <c r="O525" i="1"/>
  <c r="N526" i="1"/>
  <c r="O526" i="1"/>
  <c r="N527" i="1"/>
  <c r="O527" i="1"/>
  <c r="N528" i="1"/>
  <c r="O528" i="1"/>
  <c r="N529" i="1"/>
  <c r="O529" i="1"/>
  <c r="N530" i="1"/>
  <c r="O530" i="1"/>
  <c r="N531" i="1"/>
  <c r="O531" i="1"/>
  <c r="N532" i="1"/>
  <c r="O532" i="1"/>
  <c r="N533" i="1"/>
  <c r="O533" i="1"/>
  <c r="N534" i="1"/>
  <c r="O534" i="1"/>
  <c r="N535" i="1"/>
  <c r="O535" i="1"/>
  <c r="N536" i="1"/>
  <c r="O536" i="1"/>
  <c r="N537" i="1"/>
  <c r="O537" i="1"/>
  <c r="N538" i="1"/>
  <c r="O538" i="1"/>
  <c r="N539" i="1"/>
  <c r="O539" i="1"/>
  <c r="N540" i="1"/>
  <c r="O540" i="1"/>
  <c r="N541" i="1"/>
  <c r="O541" i="1"/>
  <c r="N542" i="1"/>
  <c r="O542" i="1"/>
  <c r="N543" i="1"/>
  <c r="O543" i="1"/>
  <c r="N544" i="1"/>
  <c r="O544" i="1"/>
  <c r="N545" i="1"/>
  <c r="O545" i="1"/>
  <c r="N546" i="1"/>
  <c r="O546" i="1"/>
  <c r="N547" i="1"/>
  <c r="O547" i="1"/>
  <c r="N548" i="1"/>
  <c r="O548" i="1"/>
  <c r="N549" i="1"/>
  <c r="O549" i="1"/>
  <c r="N550" i="1"/>
  <c r="O550" i="1"/>
  <c r="N551" i="1"/>
  <c r="O551" i="1"/>
  <c r="N552" i="1"/>
  <c r="O552" i="1"/>
  <c r="N553" i="1"/>
  <c r="O553" i="1"/>
  <c r="N554" i="1"/>
  <c r="O554" i="1"/>
  <c r="N555" i="1"/>
  <c r="O555" i="1"/>
  <c r="N556" i="1"/>
  <c r="O556" i="1"/>
  <c r="N557" i="1"/>
  <c r="O557" i="1"/>
  <c r="N558" i="1"/>
  <c r="O558" i="1"/>
  <c r="N559" i="1"/>
  <c r="O559" i="1"/>
  <c r="N560" i="1"/>
  <c r="O560" i="1"/>
  <c r="N561" i="1"/>
  <c r="O561" i="1"/>
  <c r="N562" i="1"/>
  <c r="O562" i="1"/>
  <c r="N563" i="1"/>
  <c r="O563" i="1"/>
  <c r="N564" i="1"/>
  <c r="O564" i="1"/>
  <c r="N565" i="1"/>
  <c r="O565" i="1"/>
  <c r="N566" i="1"/>
  <c r="O566" i="1"/>
  <c r="N567" i="1"/>
  <c r="O567" i="1"/>
  <c r="N568" i="1"/>
  <c r="O568" i="1"/>
  <c r="N569" i="1"/>
  <c r="O569" i="1"/>
  <c r="N570" i="1"/>
  <c r="O570" i="1"/>
  <c r="N571" i="1"/>
  <c r="O571" i="1"/>
  <c r="N572" i="1"/>
  <c r="O572" i="1"/>
  <c r="N573" i="1"/>
  <c r="O573" i="1"/>
  <c r="N574" i="1"/>
  <c r="O574" i="1"/>
  <c r="N575" i="1"/>
  <c r="O575" i="1"/>
  <c r="N576" i="1"/>
  <c r="O576" i="1"/>
  <c r="N577" i="1"/>
  <c r="O577" i="1"/>
  <c r="N578" i="1"/>
  <c r="O578" i="1"/>
  <c r="N579" i="1"/>
  <c r="O579" i="1"/>
  <c r="N580" i="1"/>
  <c r="O580" i="1"/>
  <c r="N581" i="1"/>
  <c r="O581" i="1"/>
  <c r="N582" i="1"/>
  <c r="O582" i="1"/>
  <c r="N583" i="1"/>
  <c r="O583" i="1"/>
  <c r="N584" i="1"/>
  <c r="O584" i="1"/>
  <c r="N585" i="1"/>
  <c r="O585" i="1"/>
  <c r="N586" i="1"/>
  <c r="O586" i="1"/>
  <c r="N587" i="1"/>
  <c r="O587" i="1"/>
  <c r="N588" i="1"/>
  <c r="O588" i="1"/>
  <c r="N589" i="1"/>
  <c r="O589" i="1"/>
  <c r="N590" i="1"/>
  <c r="O590" i="1"/>
  <c r="N591" i="1"/>
  <c r="O591" i="1"/>
  <c r="N592" i="1"/>
  <c r="O592" i="1"/>
  <c r="N593" i="1"/>
  <c r="O593" i="1"/>
  <c r="N594" i="1"/>
  <c r="O594" i="1"/>
  <c r="N595" i="1"/>
  <c r="O595" i="1"/>
  <c r="N596" i="1"/>
  <c r="O596" i="1"/>
  <c r="N597" i="1"/>
  <c r="O597" i="1"/>
  <c r="N598" i="1"/>
  <c r="O598" i="1"/>
  <c r="N599" i="1"/>
  <c r="O599" i="1"/>
  <c r="N600" i="1"/>
  <c r="O600" i="1"/>
  <c r="N601" i="1"/>
  <c r="O601" i="1"/>
  <c r="N602" i="1"/>
  <c r="O602" i="1"/>
  <c r="N603" i="1"/>
  <c r="O603" i="1"/>
  <c r="N604" i="1"/>
  <c r="O604" i="1"/>
  <c r="N605" i="1"/>
  <c r="O605" i="1"/>
  <c r="N606" i="1"/>
  <c r="O606" i="1"/>
  <c r="N607" i="1"/>
  <c r="O607" i="1"/>
  <c r="N608" i="1"/>
  <c r="O608" i="1"/>
  <c r="N609" i="1"/>
  <c r="O609" i="1"/>
  <c r="N610" i="1"/>
  <c r="O610" i="1"/>
  <c r="N611" i="1"/>
  <c r="O611" i="1"/>
  <c r="N612" i="1"/>
  <c r="O612" i="1"/>
  <c r="N613" i="1"/>
  <c r="O613" i="1"/>
  <c r="N614" i="1"/>
  <c r="O614" i="1"/>
  <c r="N615" i="1"/>
  <c r="O615" i="1"/>
  <c r="N616" i="1"/>
  <c r="O616" i="1"/>
  <c r="N617" i="1"/>
  <c r="O617" i="1"/>
  <c r="N618" i="1"/>
  <c r="O618" i="1"/>
  <c r="N619" i="1"/>
  <c r="O619" i="1"/>
  <c r="N620" i="1"/>
  <c r="O620" i="1"/>
  <c r="N621" i="1"/>
  <c r="O621" i="1"/>
  <c r="N622" i="1"/>
  <c r="O622" i="1"/>
  <c r="N623" i="1"/>
  <c r="O623" i="1"/>
  <c r="N624" i="1"/>
  <c r="O624" i="1"/>
  <c r="N625" i="1"/>
  <c r="O625" i="1"/>
  <c r="N626" i="1"/>
  <c r="O626" i="1"/>
  <c r="N627" i="1"/>
  <c r="O627" i="1"/>
  <c r="N628" i="1"/>
  <c r="O628" i="1"/>
  <c r="N629" i="1"/>
  <c r="O629" i="1"/>
  <c r="N630" i="1"/>
  <c r="O630" i="1"/>
  <c r="N631" i="1"/>
  <c r="O631" i="1"/>
  <c r="N632" i="1"/>
  <c r="O632" i="1"/>
  <c r="N633" i="1"/>
  <c r="O633" i="1"/>
  <c r="N634" i="1"/>
  <c r="O634" i="1"/>
  <c r="N635" i="1"/>
  <c r="O635" i="1"/>
  <c r="N636" i="1"/>
  <c r="O636" i="1"/>
  <c r="N637" i="1"/>
  <c r="O637" i="1"/>
  <c r="N638" i="1"/>
  <c r="O638" i="1"/>
  <c r="N639" i="1"/>
  <c r="O639" i="1"/>
  <c r="N640" i="1"/>
  <c r="O640" i="1"/>
  <c r="N641" i="1"/>
  <c r="O641" i="1"/>
  <c r="N642" i="1"/>
  <c r="O642" i="1"/>
  <c r="N643" i="1"/>
  <c r="O643" i="1"/>
  <c r="N644" i="1"/>
  <c r="O644" i="1"/>
  <c r="N645" i="1"/>
  <c r="O645" i="1"/>
  <c r="N646" i="1"/>
  <c r="O646" i="1"/>
  <c r="N647" i="1"/>
  <c r="O647" i="1"/>
  <c r="N648" i="1"/>
  <c r="O648" i="1"/>
  <c r="N649" i="1"/>
  <c r="O649" i="1"/>
  <c r="N650" i="1"/>
  <c r="O650" i="1"/>
  <c r="N651" i="1"/>
  <c r="O651" i="1"/>
  <c r="N652" i="1"/>
  <c r="O652" i="1"/>
  <c r="N653" i="1"/>
  <c r="O653" i="1"/>
  <c r="N654" i="1"/>
  <c r="O654" i="1"/>
  <c r="N655" i="1"/>
  <c r="O655" i="1"/>
  <c r="N656" i="1"/>
  <c r="O656" i="1"/>
  <c r="N657" i="1"/>
  <c r="O657" i="1"/>
  <c r="N658" i="1"/>
  <c r="O658" i="1"/>
  <c r="N659" i="1"/>
  <c r="O659" i="1"/>
  <c r="N660" i="1"/>
  <c r="O660" i="1"/>
  <c r="N661" i="1"/>
  <c r="O661" i="1"/>
  <c r="N662" i="1"/>
  <c r="O662" i="1"/>
  <c r="N663" i="1"/>
  <c r="O663" i="1"/>
  <c r="N664" i="1"/>
  <c r="O664" i="1"/>
  <c r="N665" i="1"/>
  <c r="O665" i="1"/>
  <c r="N666" i="1"/>
  <c r="O666" i="1"/>
  <c r="N667" i="1"/>
  <c r="O667" i="1"/>
  <c r="N668" i="1"/>
  <c r="O668" i="1"/>
  <c r="N669" i="1"/>
  <c r="O669" i="1"/>
  <c r="N670" i="1"/>
  <c r="O670" i="1"/>
  <c r="N671" i="1"/>
  <c r="O671" i="1"/>
  <c r="N672" i="1"/>
  <c r="O672" i="1"/>
  <c r="N673" i="1"/>
  <c r="O673" i="1"/>
  <c r="N674" i="1"/>
  <c r="O674" i="1"/>
  <c r="N675" i="1"/>
  <c r="O675" i="1"/>
  <c r="N676" i="1"/>
  <c r="O676" i="1"/>
  <c r="N677" i="1"/>
  <c r="O677" i="1"/>
  <c r="N678" i="1"/>
  <c r="O678" i="1"/>
  <c r="N679" i="1"/>
  <c r="O679" i="1"/>
  <c r="N680" i="1"/>
  <c r="O680" i="1"/>
  <c r="N681" i="1"/>
  <c r="O681" i="1"/>
  <c r="N682" i="1"/>
  <c r="O682" i="1"/>
  <c r="N683" i="1"/>
  <c r="O683" i="1"/>
  <c r="N684" i="1"/>
  <c r="O684" i="1"/>
  <c r="N685" i="1"/>
  <c r="O685" i="1"/>
  <c r="N686" i="1"/>
  <c r="O686" i="1"/>
  <c r="N687" i="1"/>
  <c r="O687" i="1"/>
  <c r="N688" i="1"/>
  <c r="O688" i="1"/>
  <c r="N689" i="1"/>
  <c r="O689" i="1"/>
  <c r="N690" i="1"/>
  <c r="O690" i="1"/>
  <c r="N691" i="1"/>
  <c r="O691" i="1"/>
  <c r="N692" i="1"/>
  <c r="O692" i="1"/>
  <c r="N693" i="1"/>
  <c r="O693" i="1"/>
  <c r="N694" i="1"/>
  <c r="O694" i="1"/>
  <c r="N695" i="1"/>
  <c r="O695" i="1"/>
  <c r="N696" i="1"/>
  <c r="O696" i="1"/>
  <c r="N697" i="1"/>
  <c r="O697" i="1"/>
  <c r="N698" i="1"/>
  <c r="O698" i="1"/>
  <c r="N699" i="1"/>
  <c r="O699" i="1"/>
  <c r="N700" i="1"/>
  <c r="O700" i="1"/>
  <c r="N701" i="1"/>
  <c r="O701" i="1"/>
  <c r="N702" i="1"/>
  <c r="O702" i="1"/>
  <c r="N703" i="1"/>
  <c r="O703" i="1"/>
  <c r="N704" i="1"/>
  <c r="O704" i="1"/>
  <c r="N705" i="1"/>
  <c r="O705" i="1"/>
  <c r="N706" i="1"/>
  <c r="O706" i="1"/>
  <c r="N707" i="1"/>
  <c r="O707" i="1"/>
  <c r="N708" i="1"/>
  <c r="O708" i="1"/>
  <c r="N709" i="1"/>
  <c r="O709" i="1"/>
  <c r="N710" i="1"/>
  <c r="O710" i="1"/>
  <c r="N711" i="1"/>
  <c r="O711" i="1"/>
  <c r="N712" i="1"/>
  <c r="O712" i="1"/>
  <c r="N713" i="1"/>
  <c r="O713" i="1"/>
  <c r="N714" i="1"/>
  <c r="O714" i="1"/>
  <c r="N715" i="1"/>
  <c r="O715" i="1"/>
  <c r="N716" i="1"/>
  <c r="O716" i="1"/>
  <c r="N717" i="1"/>
  <c r="O717" i="1"/>
  <c r="N718" i="1"/>
  <c r="O718" i="1"/>
  <c r="N719" i="1"/>
  <c r="O719" i="1"/>
  <c r="N720" i="1"/>
  <c r="O720" i="1"/>
  <c r="N721" i="1"/>
  <c r="O721" i="1"/>
  <c r="N722" i="1"/>
  <c r="O722" i="1"/>
  <c r="N723" i="1"/>
  <c r="O723" i="1"/>
  <c r="N724" i="1"/>
  <c r="O724" i="1"/>
  <c r="N725" i="1"/>
  <c r="O725" i="1"/>
  <c r="N726" i="1"/>
  <c r="O726" i="1"/>
  <c r="N727" i="1"/>
  <c r="O727" i="1"/>
  <c r="N728" i="1"/>
  <c r="O728" i="1"/>
  <c r="N729" i="1"/>
  <c r="O729" i="1"/>
  <c r="N730" i="1"/>
  <c r="O730" i="1"/>
  <c r="N731" i="1"/>
  <c r="O731" i="1"/>
  <c r="N732" i="1"/>
  <c r="O732" i="1"/>
  <c r="N733" i="1"/>
  <c r="O733" i="1"/>
  <c r="N734" i="1"/>
  <c r="O734" i="1"/>
  <c r="N735" i="1"/>
  <c r="O735" i="1"/>
  <c r="N736" i="1"/>
  <c r="O736" i="1"/>
  <c r="N737" i="1"/>
  <c r="O737" i="1"/>
  <c r="N738" i="1"/>
  <c r="O738" i="1"/>
  <c r="N739" i="1"/>
  <c r="O739" i="1"/>
  <c r="N740" i="1"/>
  <c r="O740" i="1"/>
  <c r="N741" i="1"/>
  <c r="O741" i="1"/>
  <c r="N742" i="1"/>
  <c r="O742" i="1"/>
  <c r="N743" i="1"/>
  <c r="O743" i="1"/>
  <c r="N744" i="1"/>
  <c r="O744" i="1"/>
  <c r="N745" i="1"/>
  <c r="O745" i="1"/>
  <c r="N746" i="1"/>
  <c r="O746" i="1"/>
  <c r="N747" i="1"/>
  <c r="O747" i="1"/>
  <c r="N748" i="1"/>
  <c r="O748" i="1"/>
  <c r="N749" i="1"/>
  <c r="O749" i="1"/>
  <c r="N750" i="1"/>
  <c r="O750" i="1"/>
  <c r="N751" i="1"/>
  <c r="O751" i="1"/>
  <c r="N752" i="1"/>
  <c r="O752" i="1"/>
  <c r="N753" i="1"/>
  <c r="O753" i="1"/>
  <c r="N754" i="1"/>
  <c r="O754" i="1"/>
  <c r="N755" i="1"/>
  <c r="O755" i="1"/>
  <c r="N756" i="1"/>
  <c r="O756" i="1"/>
  <c r="N757" i="1"/>
  <c r="O757" i="1"/>
  <c r="N758" i="1"/>
  <c r="O758" i="1"/>
  <c r="N759" i="1"/>
  <c r="O759" i="1"/>
  <c r="N760" i="1"/>
  <c r="O760" i="1"/>
  <c r="N761" i="1"/>
  <c r="O761" i="1"/>
  <c r="N762" i="1"/>
  <c r="O762" i="1"/>
  <c r="N763" i="1"/>
  <c r="O763" i="1"/>
  <c r="N764" i="1"/>
  <c r="O764" i="1"/>
  <c r="N765" i="1"/>
  <c r="O765" i="1"/>
  <c r="N766" i="1"/>
  <c r="O766" i="1"/>
  <c r="N767" i="1"/>
  <c r="O767" i="1"/>
  <c r="N768" i="1"/>
  <c r="O768" i="1"/>
  <c r="N769" i="1"/>
  <c r="O769" i="1"/>
  <c r="N770" i="1"/>
  <c r="O770" i="1"/>
  <c r="N771" i="1"/>
  <c r="O771" i="1"/>
  <c r="N772" i="1"/>
  <c r="O772" i="1"/>
  <c r="N773" i="1"/>
  <c r="O773" i="1"/>
  <c r="N774" i="1"/>
  <c r="O774" i="1"/>
  <c r="N775" i="1"/>
  <c r="O775" i="1"/>
  <c r="N776" i="1"/>
  <c r="O776" i="1"/>
  <c r="N777" i="1"/>
  <c r="O777" i="1"/>
  <c r="N778" i="1"/>
  <c r="O778" i="1"/>
  <c r="N779" i="1"/>
  <c r="O779" i="1"/>
  <c r="N780" i="1"/>
  <c r="O780" i="1"/>
  <c r="N781" i="1"/>
  <c r="O781" i="1"/>
  <c r="N782" i="1"/>
  <c r="O782" i="1"/>
  <c r="N783" i="1"/>
  <c r="O783" i="1"/>
  <c r="N784" i="1"/>
  <c r="O784" i="1"/>
  <c r="N785" i="1"/>
  <c r="O785" i="1"/>
  <c r="N786" i="1"/>
  <c r="O786" i="1"/>
  <c r="N787" i="1"/>
  <c r="O787" i="1"/>
  <c r="N788" i="1"/>
  <c r="O788" i="1"/>
  <c r="N789" i="1"/>
  <c r="O789" i="1"/>
  <c r="N790" i="1"/>
  <c r="O790" i="1"/>
  <c r="N791" i="1"/>
  <c r="O791" i="1"/>
  <c r="N792" i="1"/>
  <c r="O792" i="1"/>
  <c r="N793" i="1"/>
  <c r="O793" i="1"/>
  <c r="N794" i="1"/>
  <c r="O794" i="1"/>
  <c r="N795" i="1"/>
  <c r="O795" i="1"/>
  <c r="N796" i="1"/>
  <c r="O796" i="1"/>
  <c r="N797" i="1"/>
  <c r="O797" i="1"/>
  <c r="N798" i="1"/>
  <c r="O798" i="1"/>
  <c r="N799" i="1"/>
  <c r="O799" i="1"/>
  <c r="N800" i="1"/>
  <c r="O800" i="1"/>
  <c r="N801" i="1"/>
  <c r="O801" i="1"/>
  <c r="N802" i="1"/>
  <c r="O802" i="1"/>
  <c r="N803" i="1"/>
  <c r="O803" i="1"/>
  <c r="N804" i="1"/>
  <c r="O804" i="1"/>
  <c r="N805" i="1"/>
  <c r="O805" i="1"/>
  <c r="N806" i="1"/>
  <c r="O806" i="1"/>
  <c r="N807" i="1"/>
  <c r="O807" i="1"/>
  <c r="N808" i="1"/>
  <c r="O808" i="1"/>
  <c r="N809" i="1"/>
  <c r="O809" i="1"/>
  <c r="N810" i="1"/>
  <c r="O810" i="1"/>
  <c r="N811" i="1"/>
  <c r="O811" i="1"/>
  <c r="N812" i="1"/>
  <c r="O812" i="1"/>
  <c r="N813" i="1"/>
  <c r="O813" i="1"/>
  <c r="N814" i="1"/>
  <c r="O814" i="1"/>
  <c r="N815" i="1"/>
  <c r="O815" i="1"/>
  <c r="N816" i="1"/>
  <c r="O816" i="1"/>
  <c r="N817" i="1"/>
  <c r="O817" i="1"/>
  <c r="N818" i="1"/>
  <c r="O818" i="1"/>
  <c r="N819" i="1"/>
  <c r="O819" i="1"/>
  <c r="N820" i="1"/>
  <c r="O820" i="1"/>
  <c r="N821" i="1"/>
  <c r="O821" i="1"/>
  <c r="N822" i="1"/>
  <c r="O822" i="1"/>
  <c r="N823" i="1"/>
  <c r="O823" i="1"/>
  <c r="N824" i="1"/>
  <c r="O824" i="1"/>
  <c r="N825" i="1"/>
  <c r="O825" i="1"/>
  <c r="N826" i="1"/>
  <c r="O826" i="1"/>
  <c r="N827" i="1"/>
  <c r="O827" i="1"/>
  <c r="N828" i="1"/>
  <c r="O828" i="1"/>
  <c r="N829" i="1"/>
  <c r="O829" i="1"/>
  <c r="N830" i="1"/>
  <c r="O830" i="1"/>
  <c r="N831" i="1"/>
  <c r="O831" i="1"/>
  <c r="N832" i="1"/>
  <c r="O832" i="1"/>
  <c r="N833" i="1"/>
  <c r="O833" i="1"/>
  <c r="N834" i="1"/>
  <c r="O834" i="1"/>
  <c r="N835" i="1"/>
  <c r="O835" i="1"/>
  <c r="N836" i="1"/>
  <c r="O836" i="1"/>
  <c r="N837" i="1"/>
  <c r="O837" i="1"/>
  <c r="N838" i="1"/>
  <c r="O838" i="1"/>
  <c r="N839" i="1"/>
  <c r="O839" i="1"/>
  <c r="N840" i="1"/>
  <c r="O840" i="1"/>
  <c r="N841" i="1"/>
  <c r="O841" i="1"/>
  <c r="N842" i="1"/>
  <c r="O842" i="1"/>
  <c r="N843" i="1"/>
  <c r="O843" i="1"/>
  <c r="N844" i="1"/>
  <c r="O844" i="1"/>
  <c r="N845" i="1"/>
  <c r="O845" i="1"/>
  <c r="N846" i="1"/>
  <c r="O846" i="1"/>
  <c r="N847" i="1"/>
  <c r="O847" i="1"/>
  <c r="N848" i="1"/>
  <c r="O848" i="1"/>
  <c r="N849" i="1"/>
  <c r="O849" i="1"/>
  <c r="N850" i="1"/>
  <c r="O850" i="1"/>
  <c r="N851" i="1"/>
  <c r="O851" i="1"/>
  <c r="N852" i="1"/>
  <c r="O852" i="1"/>
  <c r="N853" i="1"/>
  <c r="O853" i="1"/>
  <c r="N854" i="1"/>
  <c r="O854" i="1"/>
  <c r="N855" i="1"/>
  <c r="O855" i="1"/>
  <c r="N856" i="1"/>
  <c r="O856" i="1"/>
  <c r="N857" i="1"/>
  <c r="O857" i="1"/>
  <c r="N858" i="1"/>
  <c r="O858" i="1"/>
  <c r="N859" i="1"/>
  <c r="O859" i="1"/>
  <c r="N860" i="1"/>
  <c r="O860" i="1"/>
  <c r="N861" i="1"/>
  <c r="O861" i="1"/>
  <c r="N862" i="1"/>
  <c r="O862" i="1"/>
  <c r="N863" i="1"/>
  <c r="O863" i="1"/>
  <c r="N864" i="1"/>
  <c r="O864" i="1"/>
  <c r="N865" i="1"/>
  <c r="O865" i="1"/>
  <c r="N866" i="1"/>
  <c r="O866" i="1"/>
  <c r="N867" i="1"/>
  <c r="O867" i="1"/>
  <c r="N868" i="1"/>
  <c r="O868" i="1"/>
  <c r="N869" i="1"/>
  <c r="O869" i="1"/>
  <c r="N870" i="1"/>
  <c r="O870" i="1"/>
  <c r="N871" i="1"/>
  <c r="O871" i="1"/>
  <c r="N872" i="1"/>
  <c r="O872" i="1"/>
  <c r="N873" i="1"/>
  <c r="O873" i="1"/>
  <c r="N874" i="1"/>
  <c r="O874" i="1"/>
  <c r="N875" i="1"/>
  <c r="O875" i="1"/>
  <c r="N876" i="1"/>
  <c r="O876" i="1"/>
  <c r="N877" i="1"/>
  <c r="O877" i="1"/>
  <c r="N878" i="1"/>
  <c r="O878" i="1"/>
  <c r="N879" i="1"/>
  <c r="O879" i="1"/>
  <c r="N880" i="1"/>
  <c r="O880" i="1"/>
  <c r="N881" i="1"/>
  <c r="O881" i="1"/>
  <c r="N882" i="1"/>
  <c r="O882" i="1"/>
  <c r="N883" i="1"/>
  <c r="O883" i="1"/>
  <c r="N884" i="1"/>
  <c r="O884" i="1"/>
  <c r="N885" i="1"/>
  <c r="O885" i="1"/>
  <c r="N886" i="1"/>
  <c r="O886" i="1"/>
  <c r="N887" i="1"/>
  <c r="O887" i="1"/>
  <c r="N888" i="1"/>
  <c r="O888" i="1"/>
  <c r="N889" i="1"/>
  <c r="O889" i="1"/>
  <c r="N890" i="1"/>
  <c r="O890" i="1"/>
  <c r="N891" i="1"/>
  <c r="O891" i="1"/>
  <c r="N892" i="1"/>
  <c r="O892" i="1"/>
  <c r="N893" i="1"/>
  <c r="O893" i="1"/>
  <c r="N894" i="1"/>
  <c r="O894" i="1"/>
  <c r="N895" i="1"/>
  <c r="O895" i="1"/>
  <c r="N896" i="1"/>
  <c r="O896" i="1"/>
  <c r="N897" i="1"/>
  <c r="O897" i="1"/>
  <c r="N898" i="1"/>
  <c r="O898" i="1"/>
  <c r="N899" i="1"/>
  <c r="O899" i="1"/>
  <c r="N900" i="1"/>
  <c r="O900" i="1"/>
  <c r="N901" i="1"/>
  <c r="O901" i="1"/>
  <c r="N902" i="1"/>
  <c r="O902" i="1"/>
  <c r="N903" i="1"/>
  <c r="O903" i="1"/>
  <c r="N904" i="1"/>
  <c r="O904" i="1"/>
  <c r="N905" i="1"/>
  <c r="O905" i="1"/>
  <c r="N906" i="1"/>
  <c r="O906" i="1"/>
  <c r="N907" i="1"/>
  <c r="O907" i="1"/>
  <c r="N908" i="1"/>
  <c r="O908" i="1"/>
  <c r="N909" i="1"/>
  <c r="O909" i="1"/>
  <c r="N910" i="1"/>
  <c r="O910" i="1"/>
  <c r="N911" i="1"/>
  <c r="O911" i="1"/>
  <c r="N912" i="1"/>
  <c r="O912" i="1"/>
  <c r="N913" i="1"/>
  <c r="O913" i="1"/>
  <c r="N914" i="1"/>
  <c r="O914" i="1"/>
  <c r="N915" i="1"/>
  <c r="O915" i="1"/>
  <c r="N916" i="1"/>
  <c r="O916" i="1"/>
  <c r="N917" i="1"/>
  <c r="O917" i="1"/>
  <c r="N918" i="1"/>
  <c r="O918" i="1"/>
  <c r="N919" i="1"/>
  <c r="O919" i="1"/>
  <c r="N920" i="1"/>
  <c r="O920" i="1"/>
  <c r="N921" i="1"/>
  <c r="O921" i="1"/>
  <c r="N922" i="1"/>
  <c r="O922" i="1"/>
  <c r="N923" i="1"/>
  <c r="O923" i="1"/>
  <c r="N924" i="1"/>
  <c r="O924" i="1"/>
  <c r="N925" i="1"/>
  <c r="O925" i="1"/>
  <c r="N926" i="1"/>
  <c r="O926" i="1"/>
  <c r="N927" i="1"/>
  <c r="O927" i="1"/>
  <c r="N928" i="1"/>
  <c r="O928" i="1"/>
  <c r="N929" i="1"/>
  <c r="O929" i="1"/>
  <c r="N930" i="1"/>
  <c r="O930" i="1"/>
  <c r="N931" i="1"/>
  <c r="O931" i="1"/>
  <c r="N932" i="1"/>
  <c r="O932" i="1"/>
  <c r="N933" i="1"/>
  <c r="O933" i="1"/>
  <c r="N934" i="1"/>
  <c r="O934" i="1"/>
  <c r="N935" i="1"/>
  <c r="O935" i="1"/>
  <c r="N936" i="1"/>
  <c r="O936" i="1"/>
  <c r="N937" i="1"/>
  <c r="O937" i="1"/>
  <c r="N938" i="1"/>
  <c r="O938" i="1"/>
  <c r="N939" i="1"/>
  <c r="O939" i="1"/>
  <c r="N940" i="1"/>
  <c r="O940" i="1"/>
  <c r="N941" i="1"/>
  <c r="O941" i="1"/>
  <c r="N942" i="1"/>
  <c r="O942" i="1"/>
  <c r="N943" i="1"/>
  <c r="O943" i="1"/>
  <c r="N944" i="1"/>
  <c r="O944" i="1"/>
  <c r="N945" i="1"/>
  <c r="O945" i="1"/>
  <c r="N946" i="1"/>
  <c r="O946" i="1"/>
  <c r="N947" i="1"/>
  <c r="O947" i="1"/>
  <c r="N948" i="1"/>
  <c r="O948" i="1"/>
  <c r="N949" i="1"/>
  <c r="O949" i="1"/>
  <c r="N950" i="1"/>
  <c r="O950" i="1"/>
  <c r="N951" i="1"/>
  <c r="O951" i="1"/>
  <c r="N952" i="1"/>
  <c r="O952" i="1"/>
  <c r="N953" i="1"/>
  <c r="O953" i="1"/>
  <c r="N954" i="1"/>
  <c r="O954" i="1"/>
  <c r="N955" i="1"/>
  <c r="O955" i="1"/>
  <c r="N956" i="1"/>
  <c r="O956" i="1"/>
  <c r="N957" i="1"/>
  <c r="O957" i="1"/>
  <c r="N958" i="1"/>
  <c r="O958" i="1"/>
  <c r="N959" i="1"/>
  <c r="O959" i="1"/>
  <c r="N960" i="1"/>
  <c r="O960" i="1"/>
  <c r="N961" i="1"/>
  <c r="O961" i="1"/>
  <c r="N962" i="1"/>
  <c r="O962" i="1"/>
  <c r="N963" i="1"/>
  <c r="O963" i="1"/>
  <c r="N964" i="1"/>
  <c r="O964" i="1"/>
  <c r="N965" i="1"/>
  <c r="O965" i="1"/>
  <c r="N966" i="1"/>
  <c r="O966" i="1"/>
  <c r="N967" i="1"/>
  <c r="O967" i="1"/>
  <c r="N968" i="1"/>
  <c r="O968" i="1"/>
  <c r="N969" i="1"/>
  <c r="O969" i="1"/>
  <c r="N970" i="1"/>
  <c r="O970" i="1"/>
  <c r="N971" i="1"/>
  <c r="O971" i="1"/>
  <c r="N972" i="1"/>
  <c r="O972" i="1"/>
  <c r="N973" i="1"/>
  <c r="O973" i="1"/>
  <c r="N974" i="1"/>
  <c r="O974" i="1"/>
  <c r="N975" i="1"/>
  <c r="O975" i="1"/>
  <c r="N976" i="1"/>
  <c r="O976" i="1"/>
  <c r="N977" i="1"/>
  <c r="O977" i="1"/>
  <c r="N978" i="1"/>
  <c r="O978" i="1"/>
  <c r="N979" i="1"/>
  <c r="O979" i="1"/>
  <c r="N980" i="1"/>
  <c r="O980" i="1"/>
  <c r="N981" i="1"/>
  <c r="O981" i="1"/>
  <c r="N982" i="1"/>
  <c r="O982" i="1"/>
  <c r="N983" i="1"/>
  <c r="O983" i="1"/>
  <c r="N984" i="1"/>
  <c r="O984" i="1"/>
  <c r="N985" i="1"/>
  <c r="O985" i="1"/>
  <c r="N986" i="1"/>
  <c r="O986" i="1"/>
  <c r="N987" i="1"/>
  <c r="O987" i="1"/>
  <c r="N988" i="1"/>
  <c r="O988" i="1"/>
  <c r="N989" i="1"/>
  <c r="O989" i="1"/>
  <c r="N990" i="1"/>
  <c r="O990" i="1"/>
  <c r="N991" i="1"/>
  <c r="O991" i="1"/>
  <c r="N992" i="1"/>
  <c r="O992" i="1"/>
  <c r="N993" i="1"/>
  <c r="O993" i="1"/>
  <c r="N994" i="1"/>
  <c r="O994" i="1"/>
  <c r="N995" i="1"/>
  <c r="O995" i="1"/>
  <c r="N996" i="1"/>
  <c r="O996" i="1"/>
  <c r="N997" i="1"/>
  <c r="O997" i="1"/>
  <c r="N998" i="1"/>
  <c r="O998" i="1"/>
  <c r="N999" i="1"/>
  <c r="O999" i="1"/>
  <c r="N1000" i="1"/>
  <c r="O1000" i="1"/>
  <c r="N1001" i="1"/>
  <c r="O1001" i="1"/>
  <c r="N1002" i="1"/>
  <c r="O1002" i="1"/>
  <c r="N1003" i="1"/>
  <c r="O1003" i="1"/>
  <c r="N1004" i="1"/>
  <c r="O1004" i="1"/>
  <c r="N1005" i="1"/>
  <c r="O1005" i="1"/>
  <c r="N1006" i="1"/>
  <c r="O1006" i="1"/>
  <c r="N1007" i="1"/>
  <c r="O1007" i="1"/>
  <c r="N1008" i="1"/>
  <c r="O1008" i="1"/>
  <c r="N1009" i="1"/>
  <c r="O1009" i="1"/>
  <c r="N1010" i="1"/>
  <c r="O1010" i="1"/>
  <c r="N1011" i="1"/>
  <c r="O1011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8" i="1"/>
  <c r="N9" i="1"/>
  <c r="N13" i="1"/>
  <c r="N14" i="1"/>
  <c r="N15" i="1"/>
  <c r="N16" i="1"/>
  <c r="Q16" i="1"/>
  <c r="N17" i="1"/>
  <c r="N18" i="1"/>
  <c r="N23" i="1"/>
  <c r="N24" i="1"/>
  <c r="N25" i="1"/>
  <c r="N26" i="1"/>
  <c r="N27" i="1"/>
  <c r="B4" i="4"/>
  <c r="B10" i="4"/>
  <c r="C11" i="4"/>
  <c r="C10" i="4"/>
  <c r="D10" i="4"/>
  <c r="D11" i="4"/>
  <c r="B11" i="4"/>
  <c r="B7" i="4"/>
  <c r="D4" i="4"/>
  <c r="C7" i="4"/>
  <c r="C4" i="4"/>
  <c r="D7" i="4"/>
</calcChain>
</file>

<file path=xl/sharedStrings.xml><?xml version="1.0" encoding="utf-8"?>
<sst xmlns="http://schemas.openxmlformats.org/spreadsheetml/2006/main" count="806" uniqueCount="188">
  <si>
    <t>Bank</t>
  </si>
  <si>
    <t>1 point</t>
  </si>
  <si>
    <t>Date</t>
  </si>
  <si>
    <t>Pts.</t>
  </si>
  <si>
    <t>Advised price</t>
  </si>
  <si>
    <t>BF Win SP</t>
  </si>
  <si>
    <t>BF Place SP</t>
  </si>
  <si>
    <t>Result</t>
  </si>
  <si>
    <t>New Bank</t>
  </si>
  <si>
    <t>Bets</t>
  </si>
  <si>
    <t>Strike rate(races w/ profit)</t>
  </si>
  <si>
    <t>Wins(races w/ profit)</t>
  </si>
  <si>
    <t>EW odds fraction</t>
  </si>
  <si>
    <t>Time</t>
  </si>
  <si>
    <t>Commission</t>
  </si>
  <si>
    <t>Racecourse</t>
  </si>
  <si>
    <t xml:space="preserve">Selection </t>
  </si>
  <si>
    <t>Profit</t>
  </si>
  <si>
    <t>Advised Prices</t>
  </si>
  <si>
    <t>Profit @ Betfair SP</t>
  </si>
  <si>
    <t>Price taken</t>
  </si>
  <si>
    <t>Price taken at exchange?</t>
  </si>
  <si>
    <t>Effective Price obtained</t>
  </si>
  <si>
    <t>Profit @ price taken</t>
  </si>
  <si>
    <t>Profit @ advised price</t>
  </si>
  <si>
    <t>Betfair SP</t>
  </si>
  <si>
    <t>%age bank Growth</t>
  </si>
  <si>
    <t>ROI</t>
  </si>
  <si>
    <t>Points staked</t>
  </si>
  <si>
    <t>WON</t>
  </si>
  <si>
    <t>WON-EW</t>
  </si>
  <si>
    <t>PLACED</t>
  </si>
  <si>
    <t>LOST</t>
  </si>
  <si>
    <t>ONLY ENTER DATA IN GREEN CELLS</t>
  </si>
  <si>
    <t>DO NOT AMEND BLUE CELLS</t>
  </si>
  <si>
    <t>YES</t>
  </si>
  <si>
    <t>NO</t>
  </si>
  <si>
    <t>Each-Way?</t>
  </si>
  <si>
    <t>Racing Expert Results Log</t>
  </si>
  <si>
    <t>Market Rasen</t>
  </si>
  <si>
    <t>No Comment</t>
  </si>
  <si>
    <t>No NR's</t>
  </si>
  <si>
    <t>Newcastle</t>
  </si>
  <si>
    <t>Jaywalker</t>
  </si>
  <si>
    <t>1 NR (Johnny Cavagin)</t>
  </si>
  <si>
    <t>No email received - Nov 20th</t>
  </si>
  <si>
    <t>In London - not trialling - Nov 19th</t>
  </si>
  <si>
    <t>22nd Nov = 
"No tips today due to the bad weather. Southwell the "All weather" track has even been 
called off."</t>
  </si>
  <si>
    <t>Wolverhampton</t>
  </si>
  <si>
    <t>Zumurudee</t>
  </si>
  <si>
    <t>Wetherby</t>
  </si>
  <si>
    <t>Tap Night</t>
  </si>
  <si>
    <t>Nonios</t>
  </si>
  <si>
    <t>1 NR (Screaming Gemini)</t>
  </si>
  <si>
    <t>Handicap Races</t>
  </si>
  <si>
    <t>Non-Handicap Races</t>
  </si>
  <si>
    <t>2 - 4 Runners: Win Only (1st place only)</t>
  </si>
  <si>
    <t>5 - 7 Runners: A 1/4 the odds over 2 places (1st and 2nd place)</t>
  </si>
  <si>
    <t>8 - 11 Runners: A 1/5th the odds over 3 places (1st, 2nd and 3rd place)</t>
  </si>
  <si>
    <t>8 or more Runners: A 1/5th the odds over 3 places (1st, 2nd and 3rd place)</t>
  </si>
  <si>
    <t>12 - 15 Runners: A 1/4 the odds over 3 places (1st, 2nd and 3rd place)</t>
  </si>
  <si>
    <t>16 or more Runners: A 1/4 the odds over 4 places (1st, 2nd, 3rd and 4th place)</t>
  </si>
  <si>
    <t>Taunton</t>
  </si>
  <si>
    <t>Lost in Lecce</t>
  </si>
  <si>
    <t>Towcester</t>
  </si>
  <si>
    <t>Verygoodverygood</t>
  </si>
  <si>
    <t>Ballyoptic</t>
  </si>
  <si>
    <t>Just for You</t>
  </si>
  <si>
    <t>Newbury</t>
  </si>
  <si>
    <t>Behind Time</t>
  </si>
  <si>
    <t>Supreme Asset</t>
  </si>
  <si>
    <t>Bangor</t>
  </si>
  <si>
    <t>Nordic Nymph</t>
  </si>
  <si>
    <t>Native River</t>
  </si>
  <si>
    <t>1 NR (Houblon Des Obeaux)</t>
  </si>
  <si>
    <t>Profit (pts)</t>
  </si>
  <si>
    <t>2 NR's (Chelabella &amp; Sirens Cove) + 2 later - Henpecked (7) &amp; star of Lombardy (8) - total reduction factor of 20%</t>
  </si>
  <si>
    <t>Lingfield</t>
  </si>
  <si>
    <t>Bargain Buy</t>
  </si>
  <si>
    <t>Catterick</t>
  </si>
  <si>
    <t>Nortonthorpelegend</t>
  </si>
  <si>
    <t>Bertenbar</t>
  </si>
  <si>
    <t>Jaunty Inflight</t>
  </si>
  <si>
    <t>1 NR (Bonvilston Boy)</t>
  </si>
  <si>
    <t>Sandown</t>
  </si>
  <si>
    <t>Ballyandy</t>
  </si>
  <si>
    <t>Dundalk</t>
  </si>
  <si>
    <t>Aggression</t>
  </si>
  <si>
    <t>Lough Salt</t>
  </si>
  <si>
    <t>Un De Sceaux</t>
  </si>
  <si>
    <t>Aintree</t>
  </si>
  <si>
    <t>As De Mee</t>
  </si>
  <si>
    <t>Fontwell</t>
  </si>
  <si>
    <t>Remember Forever</t>
  </si>
  <si>
    <t>Uttoxeter</t>
  </si>
  <si>
    <t>Return Flight</t>
  </si>
  <si>
    <t>Whatthebutlersaw</t>
  </si>
  <si>
    <t>Mornington</t>
  </si>
  <si>
    <t>General Hazard</t>
  </si>
  <si>
    <t>2 NR's (Condamine &amp; Einstein)</t>
  </si>
  <si>
    <t>That's gonna sting</t>
  </si>
  <si>
    <t>Warwick</t>
  </si>
  <si>
    <t>Westend Story</t>
  </si>
  <si>
    <t>1 NR (Minmore Grey)</t>
  </si>
  <si>
    <t>Cheltenham</t>
  </si>
  <si>
    <t>Different Gravy</t>
  </si>
  <si>
    <t>Jaleo</t>
  </si>
  <si>
    <t>Deddebdeb</t>
  </si>
  <si>
    <t>Wincanton</t>
  </si>
  <si>
    <t>Barney Dawn</t>
  </si>
  <si>
    <t>Southwell</t>
  </si>
  <si>
    <t>Berlios</t>
  </si>
  <si>
    <t>1 NR (Red Stripes)</t>
  </si>
  <si>
    <t>Alfredo</t>
  </si>
  <si>
    <t>Bags Grove</t>
  </si>
  <si>
    <t>1 NR (Voice Control)</t>
  </si>
  <si>
    <t>1 NR (Rons Dream). 2nd NR (Morning Herald) but price too high (17) to cause reduction</t>
  </si>
  <si>
    <t>Ascot</t>
  </si>
  <si>
    <t>Topofthegame</t>
  </si>
  <si>
    <t>Politologue</t>
  </si>
  <si>
    <t>Ballyarthur</t>
  </si>
  <si>
    <t>1 NR (Lagavara)</t>
  </si>
  <si>
    <t>1 NR (Lord Of The Island)</t>
  </si>
  <si>
    <t>Grendisar</t>
  </si>
  <si>
    <t>Uknowwhatimeanharry</t>
  </si>
  <si>
    <t>Minella Daddy</t>
  </si>
  <si>
    <t>Ffos Las</t>
  </si>
  <si>
    <t>Culture De Sivola</t>
  </si>
  <si>
    <t>Keystroke</t>
  </si>
  <si>
    <t>23rd-26th December = no trialling</t>
  </si>
  <si>
    <t>Limerick</t>
  </si>
  <si>
    <t>El Campeon</t>
  </si>
  <si>
    <t>Missy Tata</t>
  </si>
  <si>
    <t>2 NR's (Allblak Des Places &amp; Brelade)</t>
  </si>
  <si>
    <t>Doncaster</t>
  </si>
  <si>
    <t>Stand Guard</t>
  </si>
  <si>
    <t>Miss Mash</t>
  </si>
  <si>
    <t>1 NR (Mo Chailin)</t>
  </si>
  <si>
    <t>30th December = no trialling</t>
  </si>
  <si>
    <t>Copper Kay</t>
  </si>
  <si>
    <t>Yanmare</t>
  </si>
  <si>
    <t>Musselburgh</t>
  </si>
  <si>
    <t>Shotofwine</t>
  </si>
  <si>
    <t>Dr Julius No</t>
  </si>
  <si>
    <t>Playful Dude</t>
  </si>
  <si>
    <t>Chelmsford</t>
  </si>
  <si>
    <t>Secret Bird</t>
  </si>
  <si>
    <t>2 NR's (Master Of Song &amp; Rupert Boy)</t>
  </si>
  <si>
    <t>Two Swallows</t>
  </si>
  <si>
    <t>Amber Gambler</t>
  </si>
  <si>
    <t>Kempton</t>
  </si>
  <si>
    <t>Saleh</t>
  </si>
  <si>
    <t>Cork</t>
  </si>
  <si>
    <t>Blazer</t>
  </si>
  <si>
    <t>TransExpress</t>
  </si>
  <si>
    <t>Chocala</t>
  </si>
  <si>
    <t>1 NR (Faithful Mount)</t>
  </si>
  <si>
    <t>Mithqaal</t>
  </si>
  <si>
    <t>Captain Courageous</t>
  </si>
  <si>
    <t>1 NR (Heads You Win)</t>
  </si>
  <si>
    <t>Calett Mad</t>
  </si>
  <si>
    <t>Royal Celebration</t>
  </si>
  <si>
    <t>No Selections - Nov 18th,29th, Dec 9th,15th,22nd,27th, Jan 4th,12th</t>
  </si>
  <si>
    <t>No NR's. 1 NR (King Of Castilla) but price too high (21) to cause reduction</t>
  </si>
  <si>
    <t>Pivot Bridge</t>
  </si>
  <si>
    <t>2 NR's (Hollywood All Star &amp; Iona Island)</t>
  </si>
  <si>
    <t>Mount Mews</t>
  </si>
  <si>
    <t>Kruzhlinin</t>
  </si>
  <si>
    <t>Mistry</t>
  </si>
  <si>
    <t>Ayr</t>
  </si>
  <si>
    <t>Miss Tiger Lily (without Aurora Grey)</t>
  </si>
  <si>
    <t>1 NR (Mango Cap)</t>
  </si>
  <si>
    <t>Hidden Cargo</t>
  </si>
  <si>
    <t>Camakasi</t>
  </si>
  <si>
    <t>Thurles</t>
  </si>
  <si>
    <t>Battleford</t>
  </si>
  <si>
    <t>Westerner Lady</t>
  </si>
  <si>
    <t>1 NR (Brightest Flame)</t>
  </si>
  <si>
    <t>Geraldine</t>
  </si>
  <si>
    <t>Chepstow</t>
  </si>
  <si>
    <t>Robinsfirth</t>
  </si>
  <si>
    <t>Haydock</t>
  </si>
  <si>
    <t>Neon Wolf</t>
  </si>
  <si>
    <t>Lami Serge</t>
  </si>
  <si>
    <t>Bristol De Mai</t>
  </si>
  <si>
    <t>Racing Expert Trial - Month 1 Only</t>
  </si>
  <si>
    <t>Racing Expert - Whole Trial</t>
  </si>
  <si>
    <t>Racing Expert Trial - Month 2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</si>
</sst>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£-2]\ #,##0.00_);[Red]\([$£-2]\ #,##0.00\)"/>
    <numFmt numFmtId="165" formatCode="\£#,##0.00;[Red]&quot;-£&quot;#,##0.00"/>
    <numFmt numFmtId="166" formatCode="00.00"/>
    <numFmt numFmtId="167" formatCode="0.0%"/>
    <numFmt numFmtId="168" formatCode="&quot;£&quot;#,##0.00"/>
    <numFmt numFmtId="169" formatCode="#,##0.0;[Red]\-#,##0.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i/>
      <sz val="12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2">
    <xf numFmtId="0" fontId="0" fillId="0" borderId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8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ont="1"/>
    <xf numFmtId="0" fontId="4" fillId="0" borderId="0" xfId="0" applyFont="1"/>
    <xf numFmtId="0" fontId="0" fillId="2" borderId="1" xfId="0" applyFill="1" applyBorder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2" fillId="3" borderId="0" xfId="0" applyFont="1" applyFill="1" applyAlignment="1">
      <alignment horizontal="left"/>
    </xf>
    <xf numFmtId="166" fontId="2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166" fontId="0" fillId="3" borderId="0" xfId="0" applyNumberFormat="1" applyFill="1" applyAlignment="1">
      <alignment horizontal="center"/>
    </xf>
    <xf numFmtId="16" fontId="3" fillId="3" borderId="0" xfId="0" applyNumberFormat="1" applyFont="1" applyFill="1" applyAlignment="1">
      <alignment horizontal="left"/>
    </xf>
    <xf numFmtId="166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/>
    <xf numFmtId="2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8" fontId="0" fillId="3" borderId="0" xfId="0" applyNumberFormat="1" applyFill="1"/>
    <xf numFmtId="167" fontId="1" fillId="3" borderId="0" xfId="1" applyNumberFormat="1" applyFill="1"/>
    <xf numFmtId="0" fontId="7" fillId="3" borderId="3" xfId="0" applyFont="1" applyFill="1" applyBorder="1" applyAlignment="1">
      <alignment horizontal="left" vertical="center" wrapText="1"/>
    </xf>
    <xf numFmtId="166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0" fontId="2" fillId="3" borderId="0" xfId="0" applyFont="1" applyFill="1"/>
    <xf numFmtId="16" fontId="2" fillId="3" borderId="0" xfId="0" applyNumberFormat="1" applyFont="1" applyFill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/>
    <xf numFmtId="169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1" builtinId="5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66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border outline="0">
        <bottom style="medium">
          <color rgb="FF000000"/>
        </bottom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66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3" name="Table14" displayName="Table14" ref="A7:R963" totalsRowShown="0" headerRowDxfId="21" dataDxfId="20" headerRowBorderDxfId="18" tableBorderDxfId="19">
  <tableColumns count="18">
    <tableColumn id="1" name="Date" dataDxfId="17"/>
    <tableColumn id="2" name="Time" dataDxfId="16"/>
    <tableColumn id="3" name="Racecourse" dataDxfId="15"/>
    <tableColumn id="4" name="Selection " dataDxfId="14"/>
    <tableColumn id="5" name="Pts." dataDxfId="13"/>
    <tableColumn id="6" name="Advised price" dataDxfId="12"/>
    <tableColumn id="7" name="Price taken" dataDxfId="11"/>
    <tableColumn id="8" name="Price taken at exchange?" dataDxfId="10"/>
    <tableColumn id="9" name="Each-Way?" dataDxfId="9"/>
    <tableColumn id="10" name="EW odds fraction" dataDxfId="8"/>
    <tableColumn id="11" name="BF Win SP" dataDxfId="7"/>
    <tableColumn id="12" name="BF Place SP" dataDxfId="6"/>
    <tableColumn id="13" name="Result" dataDxfId="5"/>
    <tableColumn id="14" name="Effective Price obtained" dataDxfId="4">
      <calculatedColumnFormula>((G8-1)*(1-(IF(H8="no",0,'MONTH 2'!$B$3)))+1)</calculatedColumnFormula>
    </tableColumn>
    <tableColumn id="15" name="Points staked" dataDxfId="3">
      <calculatedColumnFormula>E8*IF(I8="yes",2,1)</calculatedColumnFormula>
    </tableColumn>
    <tableColumn id="20" name="Profit @ advised price" dataDxfId="2">
      <calculatedColumnFormula>IF(ISBLANK(M8),,IF(ISBLANK(F8),,(IF(M8="WON-EW",((((F8-1)*J8)*'MONTH 2'!$B$2)+('MONTH 2'!$B$2*(F8-1))),IF(M8="WON",((((F8-1)*J8)*'MONTH 2'!$B$2)+('MONTH 2'!$B$2*(F8-1))),IF(M8="PLACED",((((F8-1)*J8)*'MONTH 2'!$B$2)-'MONTH 2'!$B$2),IF(J8=0,-'MONTH 2'!$B$2,IF(J8=0,-'MONTH 2'!$B$2,-('MONTH 2'!$B$2*2)))))))*E8))</calculatedColumnFormula>
    </tableColumn>
    <tableColumn id="16" name="Profit @ price taken" dataDxfId="1">
      <calculatedColumnFormula>IF(ISBLANK(M8),,IF(ISBLANK(G8),,(IF(M8="WON-EW",((((N8-1)*J8)*'MONTH 2'!$B$2)+('MONTH 2'!$B$2*(N8-1))),IF(M8="WON",((((N8-1)*J8)*'MONTH 2'!$B$2)+('MONTH 2'!$B$2*(N8-1))),IF(M8="PLACED",((((N8-1)*J8)*'MONTH 2'!$B$2)-'MONTH 2'!$B$2),IF(J8=0,-'MONTH 2'!$B$2,IF(J8=0,-'MONTH 2'!$B$2,-('MONTH 2'!$B$2*2)))))))*E8))</calculatedColumnFormula>
    </tableColumn>
    <tableColumn id="17" name="Profit @ Betfair SP" dataDxfId="0">
      <calculatedColumnFormula>IF(ISBLANK(M8),,IF(U8&lt;&gt;1,((IF(M8="WON-EW",(((K8-1)*'MONTH 2'!$B$2)*(1-$B$3))+(((L8-1)*'MONTH 2'!$B$2)*(1-$B$3)),IF(M8="WON",(((K8-1)*'MONTH 2'!$B$2)*(1-$B$3)),IF(M8="PLACED",(((L8-1)*'MONTH 2'!$B$2)*(1-$B$3))-'MONTH 2'!$B$2,IF(J8=0,-'MONTH 2'!$B$2,-('MONTH 2'!$B$2*2))))))*E8),0))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7:R1007" totalsRowShown="0" headerRowDxfId="43" dataDxfId="41" headerRowBorderDxfId="42" tableBorderDxfId="40">
  <tableColumns count="18">
    <tableColumn id="1" name="Date" dataDxfId="39"/>
    <tableColumn id="2" name="Time" dataDxfId="38"/>
    <tableColumn id="3" name="Racecourse" dataDxfId="37"/>
    <tableColumn id="4" name="Selection " dataDxfId="36"/>
    <tableColumn id="5" name="Pts." dataDxfId="35"/>
    <tableColumn id="6" name="Advised price" dataDxfId="34"/>
    <tableColumn id="7" name="Price taken" dataDxfId="33"/>
    <tableColumn id="8" name="Price taken at exchange?" dataDxfId="32"/>
    <tableColumn id="9" name="Each-Way?" dataDxfId="31"/>
    <tableColumn id="10" name="EW odds fraction" dataDxfId="30"/>
    <tableColumn id="11" name="BF Win SP" dataDxfId="29"/>
    <tableColumn id="12" name="BF Place SP" dataDxfId="28"/>
    <tableColumn id="13" name="Result" dataDxfId="27"/>
    <tableColumn id="14" name="Effective Price obtained" dataDxfId="26"/>
    <tableColumn id="15" name="Points staked" dataDxfId="25"/>
    <tableColumn id="20" name="Profit @ advised price" dataDxfId="24"/>
    <tableColumn id="16" name="Profit @ price taken" dataDxfId="23"/>
    <tableColumn id="17" name="Profit @ Betfair SP" dataDxfId="22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7"/>
  <sheetViews>
    <sheetView zoomScale="80" zoomScaleNormal="80" zoomScalePageLayoutView="80" workbookViewId="0">
      <pane ySplit="7" topLeftCell="A8" activePane="bottomLeft" state="frozen"/>
      <selection pane="bottomLeft" activeCell="R42" sqref="A7:R42"/>
    </sheetView>
  </sheetViews>
  <sheetFormatPr baseColWidth="10" defaultColWidth="8.83203125" defaultRowHeight="13" x14ac:dyDescent="0.15"/>
  <cols>
    <col min="1" max="1" width="16.5" style="18" customWidth="1"/>
    <col min="2" max="2" width="10.1640625" style="19" bestFit="1" customWidth="1"/>
    <col min="3" max="3" width="22.5" style="18" customWidth="1"/>
    <col min="4" max="4" width="35.5" style="18" customWidth="1"/>
    <col min="5" max="5" width="7.5" style="18" customWidth="1"/>
    <col min="6" max="6" width="18.5" style="18" customWidth="1"/>
    <col min="7" max="7" width="16.1640625" style="18" customWidth="1"/>
    <col min="8" max="8" width="32.5" style="18" hidden="1" customWidth="1"/>
    <col min="9" max="9" width="17.1640625" style="18" customWidth="1"/>
    <col min="10" max="10" width="22.5" style="18" hidden="1" customWidth="1"/>
    <col min="11" max="11" width="15.5" style="18" customWidth="1"/>
    <col min="12" max="12" width="17.5" style="18" customWidth="1"/>
    <col min="13" max="13" width="17.83203125" style="18" customWidth="1"/>
    <col min="14" max="14" width="16.5" style="25" hidden="1" customWidth="1"/>
    <col min="15" max="15" width="16.1640625" style="25" hidden="1" customWidth="1"/>
    <col min="16" max="16" width="28.5" style="25" customWidth="1"/>
    <col min="17" max="17" width="25.5" style="25" customWidth="1"/>
    <col min="18" max="18" width="24.5" style="25" customWidth="1"/>
    <col min="21" max="21" width="0" hidden="1" customWidth="1"/>
  </cols>
  <sheetData>
    <row r="1" spans="1:33" ht="16" x14ac:dyDescent="0.15">
      <c r="A1" s="25" t="s">
        <v>0</v>
      </c>
      <c r="B1" s="29">
        <v>1000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AG1" s="42" t="s">
        <v>54</v>
      </c>
    </row>
    <row r="2" spans="1:33" ht="16" x14ac:dyDescent="0.2">
      <c r="A2" s="25" t="s">
        <v>1</v>
      </c>
      <c r="B2" s="29">
        <v>20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X2" s="7" t="s">
        <v>55</v>
      </c>
      <c r="AG2" s="43" t="s">
        <v>56</v>
      </c>
    </row>
    <row r="3" spans="1:33" ht="16" x14ac:dyDescent="0.2">
      <c r="A3" s="25" t="s">
        <v>14</v>
      </c>
      <c r="B3" s="30">
        <v>0.05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X3" s="43" t="s">
        <v>56</v>
      </c>
      <c r="AG3" s="43" t="s">
        <v>57</v>
      </c>
    </row>
    <row r="4" spans="1:33" ht="16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X4" s="43" t="s">
        <v>57</v>
      </c>
      <c r="AG4" s="43" t="s">
        <v>58</v>
      </c>
    </row>
    <row r="5" spans="1:33" ht="16" x14ac:dyDescent="0.2">
      <c r="A5" s="14" t="s">
        <v>38</v>
      </c>
      <c r="B5" s="15"/>
      <c r="C5" s="16"/>
      <c r="D5" s="16"/>
      <c r="E5" s="16"/>
      <c r="F5" s="36" t="s">
        <v>33</v>
      </c>
      <c r="G5" s="17"/>
      <c r="H5" s="17"/>
      <c r="I5" s="17"/>
      <c r="J5" s="17"/>
      <c r="K5" s="17"/>
      <c r="L5" s="17"/>
      <c r="M5" s="17"/>
      <c r="N5" s="24"/>
      <c r="Q5" s="37" t="s">
        <v>34</v>
      </c>
      <c r="X5" s="43" t="s">
        <v>59</v>
      </c>
      <c r="AG5" s="43" t="s">
        <v>60</v>
      </c>
    </row>
    <row r="6" spans="1:33" ht="19.5" customHeight="1" x14ac:dyDescent="0.2">
      <c r="M6" s="17"/>
      <c r="Q6" s="24"/>
      <c r="R6" s="24"/>
      <c r="AG6" s="43" t="s">
        <v>61</v>
      </c>
    </row>
    <row r="7" spans="1:33" s="10" customFormat="1" ht="65.25" customHeight="1" thickBot="1" x14ac:dyDescent="0.2">
      <c r="A7" s="31" t="s">
        <v>2</v>
      </c>
      <c r="B7" s="32" t="s">
        <v>13</v>
      </c>
      <c r="C7" s="33" t="s">
        <v>15</v>
      </c>
      <c r="D7" s="33" t="s">
        <v>16</v>
      </c>
      <c r="E7" s="34" t="s">
        <v>3</v>
      </c>
      <c r="F7" s="34" t="s">
        <v>4</v>
      </c>
      <c r="G7" s="34" t="s">
        <v>20</v>
      </c>
      <c r="H7" s="34" t="s">
        <v>21</v>
      </c>
      <c r="I7" s="34" t="s">
        <v>37</v>
      </c>
      <c r="J7" s="34" t="s">
        <v>12</v>
      </c>
      <c r="K7" s="34" t="s">
        <v>5</v>
      </c>
      <c r="L7" s="34" t="s">
        <v>6</v>
      </c>
      <c r="M7" s="34" t="s">
        <v>7</v>
      </c>
      <c r="N7" s="35" t="s">
        <v>22</v>
      </c>
      <c r="O7" s="35" t="s">
        <v>28</v>
      </c>
      <c r="P7" s="35" t="s">
        <v>24</v>
      </c>
      <c r="Q7" s="35" t="s">
        <v>23</v>
      </c>
      <c r="R7" s="35" t="s">
        <v>19</v>
      </c>
    </row>
    <row r="8" spans="1:33" ht="16" x14ac:dyDescent="0.2">
      <c r="A8" s="20">
        <v>42732</v>
      </c>
      <c r="B8" s="21">
        <v>13.45</v>
      </c>
      <c r="C8" s="16" t="s">
        <v>77</v>
      </c>
      <c r="D8" s="16" t="s">
        <v>131</v>
      </c>
      <c r="E8" s="22">
        <v>0.5</v>
      </c>
      <c r="F8" s="23">
        <v>11</v>
      </c>
      <c r="G8" s="23">
        <v>10</v>
      </c>
      <c r="H8" s="22" t="s">
        <v>36</v>
      </c>
      <c r="I8" s="22" t="s">
        <v>36</v>
      </c>
      <c r="J8" s="22">
        <v>0</v>
      </c>
      <c r="K8" s="22">
        <v>14.23</v>
      </c>
      <c r="L8" s="22"/>
      <c r="M8" s="17" t="s">
        <v>32</v>
      </c>
      <c r="N8" s="26">
        <f>((G8-1)*(1-(IF(H8="no",0,'MONTH 2'!$B$3)))+1)</f>
        <v>10</v>
      </c>
      <c r="O8" s="26">
        <f t="shared" ref="O8:O27" si="0">E8*IF(I8="yes",2,1)</f>
        <v>0.5</v>
      </c>
      <c r="P8" s="28">
        <f>IF(ISBLANK(M8),,IF(ISBLANK(F8),,(IF(M8="WON-EW",((((F8-1)*J8)*'MONTH 2'!$B$2)+('MONTH 2'!$B$2*(F8-1))),IF(M8="WON",((((F8-1)*J8)*'MONTH 2'!$B$2)+('MONTH 2'!$B$2*(F8-1))),IF(M8="PLACED",((((F8-1)*J8)*'MONTH 2'!$B$2)-'MONTH 2'!$B$2),IF(J8=0,-'MONTH 2'!$B$2,IF(J8=0,-'MONTH 2'!$B$2,-('MONTH 2'!$B$2*2)))))))*E8))</f>
        <v>-10</v>
      </c>
      <c r="Q8" s="27">
        <f>IF(ISBLANK(M8),,IF(ISBLANK(G8),,(IF(M8="WON-EW",((((N8-1)*J8)*'MONTH 2'!$B$2)+('MONTH 2'!$B$2*(N8-1))),IF(M8="WON",((((N8-1)*J8)*'MONTH 2'!$B$2)+('MONTH 2'!$B$2*(N8-1))),IF(M8="PLACED",((((N8-1)*J8)*'MONTH 2'!$B$2)-'MONTH 2'!$B$2),IF(J8=0,-'MONTH 2'!$B$2,IF(J8=0,-'MONTH 2'!$B$2,-('MONTH 2'!$B$2*2)))))))*E8))</f>
        <v>-10</v>
      </c>
      <c r="R8" s="27">
        <f>IF(ISBLANK(M8),,IF(U8&lt;&gt;1,((IF(M8="WON-EW",(((K8-1)*'MONTH 2'!$B$2)*(1-$B$3))+(((L8-1)*'MONTH 2'!$B$2)*(1-$B$3)),IF(M8="WON",(((K8-1)*'MONTH 2'!$B$2)*(1-$B$3)),IF(M8="PLACED",(((L8-1)*'MONTH 2'!$B$2)*(1-$B$3))-'MONTH 2'!$B$2,IF(J8=0,-'MONTH 2'!$B$2,-('MONTH 2'!$B$2*2))))))*E8),0))</f>
        <v>-10</v>
      </c>
      <c r="T8" t="s">
        <v>41</v>
      </c>
      <c r="U8">
        <f t="shared" ref="U8:U28" si="1">IF(ISBLANK(K8),1,IF(ISBLANK(L8),2,99))</f>
        <v>2</v>
      </c>
    </row>
    <row r="9" spans="1:33" ht="16" x14ac:dyDescent="0.2">
      <c r="A9" s="20">
        <v>42732</v>
      </c>
      <c r="B9" s="21">
        <v>14.15</v>
      </c>
      <c r="C9" s="16" t="s">
        <v>130</v>
      </c>
      <c r="D9" s="16" t="s">
        <v>132</v>
      </c>
      <c r="E9" s="22">
        <v>1</v>
      </c>
      <c r="F9" s="22">
        <v>1.91</v>
      </c>
      <c r="G9" s="22">
        <v>1.53</v>
      </c>
      <c r="H9" s="22" t="s">
        <v>36</v>
      </c>
      <c r="I9" s="22" t="s">
        <v>36</v>
      </c>
      <c r="J9" s="22">
        <v>0</v>
      </c>
      <c r="K9" s="22">
        <v>1.43</v>
      </c>
      <c r="L9" s="22"/>
      <c r="M9" s="17" t="s">
        <v>29</v>
      </c>
      <c r="N9" s="26">
        <f>((G9-1)*(1-(IF(H9="no",0,'MONTH 2'!$B$3)))+1)</f>
        <v>1.53</v>
      </c>
      <c r="O9" s="26">
        <f t="shared" si="0"/>
        <v>1</v>
      </c>
      <c r="P9" s="28">
        <f>IF(ISBLANK(M9),,IF(ISBLANK(F9),,(IF(M9="WON-EW",((((F9-1)*J9)*'MONTH 2'!$B$2)+('MONTH 2'!$B$2*(F9-1))),IF(M9="WON",((((F9-1)*J9)*'MONTH 2'!$B$2)+('MONTH 2'!$B$2*(F9-1))),IF(M9="PLACED",((((F9-1)*J9)*'MONTH 2'!$B$2)-'MONTH 2'!$B$2),IF(J9=0,-'MONTH 2'!$B$2,IF(J9=0,-'MONTH 2'!$B$2,-('MONTH 2'!$B$2*2)))))))*E9))</f>
        <v>18.2</v>
      </c>
      <c r="Q9" s="27">
        <f>IF(ISBLANK(M9),,IF(ISBLANK(G9),,(IF(M9="WON-EW",((((N9-1)*J9)*'MONTH 2'!$B$2)+('MONTH 2'!$B$2*(N9-1))),IF(M9="WON",((((N9-1)*J9)*'MONTH 2'!$B$2)+('MONTH 2'!$B$2*(N9-1))),IF(M9="PLACED",((((N9-1)*J9)*'MONTH 2'!$B$2)-'MONTH 2'!$B$2),IF(J9=0,-'MONTH 2'!$B$2,IF(J9=0,-'MONTH 2'!$B$2,-('MONTH 2'!$B$2*2)))))))*E9))</f>
        <v>10.600000000000001</v>
      </c>
      <c r="R9" s="27">
        <f>IF(ISBLANK(M9),,IF(U9&lt;&gt;1,((IF(M9="WON-EW",(((K9-1)*'MONTH 2'!$B$2)*(1-$B$3))+(((L9-1)*'MONTH 2'!$B$2)*(1-$B$3)),IF(M9="WON",(((K9-1)*'MONTH 2'!$B$2)*(1-$B$3)),IF(M9="PLACED",(((L9-1)*'MONTH 2'!$B$2)*(1-$B$3))-'MONTH 2'!$B$2,IF(J9=0,-'MONTH 2'!$B$2,-('MONTH 2'!$B$2*2))))))*E9),0))</f>
        <v>8.1699999999999982</v>
      </c>
      <c r="T9" t="s">
        <v>133</v>
      </c>
      <c r="U9">
        <f t="shared" si="1"/>
        <v>2</v>
      </c>
    </row>
    <row r="10" spans="1:33" ht="16" x14ac:dyDescent="0.2">
      <c r="A10" s="20">
        <v>42733</v>
      </c>
      <c r="B10" s="21">
        <v>12.45</v>
      </c>
      <c r="C10" s="16" t="s">
        <v>110</v>
      </c>
      <c r="D10" s="16" t="s">
        <v>135</v>
      </c>
      <c r="E10" s="22">
        <v>1</v>
      </c>
      <c r="F10" s="22">
        <v>4</v>
      </c>
      <c r="G10" s="22">
        <v>3.25</v>
      </c>
      <c r="H10" s="22" t="s">
        <v>36</v>
      </c>
      <c r="I10" s="22" t="s">
        <v>36</v>
      </c>
      <c r="J10" s="22">
        <v>0</v>
      </c>
      <c r="K10" s="22">
        <v>3.61</v>
      </c>
      <c r="L10" s="22"/>
      <c r="M10" s="17" t="s">
        <v>32</v>
      </c>
      <c r="N10" s="26">
        <f>((G10-1)*(1-(IF(H10="no",0,'MONTH 2'!$B$3)))+1)</f>
        <v>3.25</v>
      </c>
      <c r="O10" s="26">
        <f t="shared" si="0"/>
        <v>1</v>
      </c>
      <c r="P10" s="28">
        <f>IF(ISBLANK(M10),,IF(ISBLANK(F10),,(IF(M10="WON-EW",((((F10-1)*J10)*'MONTH 2'!$B$2)+('MONTH 2'!$B$2*(F10-1))),IF(M10="WON",((((F10-1)*J10)*'MONTH 2'!$B$2)+('MONTH 2'!$B$2*(F10-1))),IF(M10="PLACED",((((F10-1)*J10)*'MONTH 2'!$B$2)-'MONTH 2'!$B$2),IF(J10=0,-'MONTH 2'!$B$2,IF(J10=0,-'MONTH 2'!$B$2,-('MONTH 2'!$B$2*2)))))))*E10))</f>
        <v>-20</v>
      </c>
      <c r="Q10" s="27">
        <f>IF(ISBLANK(M10),,IF(ISBLANK(G10),,(IF(M10="WON-EW",((((N10-1)*J10)*'MONTH 2'!$B$2)+('MONTH 2'!$B$2*(N10-1))),IF(M10="WON",((((N10-1)*J10)*'MONTH 2'!$B$2)+('MONTH 2'!$B$2*(N10-1))),IF(M10="PLACED",((((N10-1)*J10)*'MONTH 2'!$B$2)-'MONTH 2'!$B$2),IF(J10=0,-'MONTH 2'!$B$2,IF(J10=0,-'MONTH 2'!$B$2,-('MONTH 2'!$B$2*2)))))))*E10))</f>
        <v>-20</v>
      </c>
      <c r="R10" s="27">
        <f>IF(ISBLANK(M10),,IF(U10&lt;&gt;1,((IF(M10="WON-EW",(((K10-1)*'MONTH 2'!$B$2)*(1-$B$3))+(((L10-1)*'MONTH 2'!$B$2)*(1-$B$3)),IF(M10="WON",(((K10-1)*'MONTH 2'!$B$2)*(1-$B$3)),IF(M10="PLACED",(((L10-1)*'MONTH 2'!$B$2)*(1-$B$3))-'MONTH 2'!$B$2,IF(J10=0,-'MONTH 2'!$B$2,-('MONTH 2'!$B$2*2))))))*E10),0))</f>
        <v>-20</v>
      </c>
      <c r="T10" t="s">
        <v>41</v>
      </c>
      <c r="U10">
        <f t="shared" si="1"/>
        <v>2</v>
      </c>
    </row>
    <row r="11" spans="1:33" ht="16" x14ac:dyDescent="0.2">
      <c r="A11" s="20">
        <v>42733</v>
      </c>
      <c r="B11" s="21">
        <v>15.4</v>
      </c>
      <c r="C11" s="16" t="s">
        <v>134</v>
      </c>
      <c r="D11" s="16" t="s">
        <v>136</v>
      </c>
      <c r="E11" s="22">
        <v>1</v>
      </c>
      <c r="F11" s="22">
        <v>2.38</v>
      </c>
      <c r="G11" s="22">
        <v>2.1</v>
      </c>
      <c r="H11" s="22" t="s">
        <v>36</v>
      </c>
      <c r="I11" s="22" t="s">
        <v>36</v>
      </c>
      <c r="J11" s="22">
        <v>0</v>
      </c>
      <c r="K11" s="22">
        <v>2.2599999999999998</v>
      </c>
      <c r="L11" s="22"/>
      <c r="M11" s="17" t="s">
        <v>32</v>
      </c>
      <c r="N11" s="26">
        <f>((G11-1)*(1-(IF(H11="no",0,'MONTH 2'!$B$3)))+1)</f>
        <v>2.1</v>
      </c>
      <c r="O11" s="26">
        <f t="shared" si="0"/>
        <v>1</v>
      </c>
      <c r="P11" s="28">
        <f>IF(ISBLANK(M11),,IF(ISBLANK(F11),,(IF(M11="WON-EW",((((F11-1)*J11)*'MONTH 2'!$B$2)+('MONTH 2'!$B$2*(F11-1))),IF(M11="WON",((((F11-1)*J11)*'MONTH 2'!$B$2)+('MONTH 2'!$B$2*(F11-1))),IF(M11="PLACED",((((F11-1)*J11)*'MONTH 2'!$B$2)-'MONTH 2'!$B$2),IF(J11=0,-'MONTH 2'!$B$2,IF(J11=0,-'MONTH 2'!$B$2,-('MONTH 2'!$B$2*2)))))))*E11))</f>
        <v>-20</v>
      </c>
      <c r="Q11" s="27">
        <f>IF(ISBLANK(M11),,IF(ISBLANK(G11),,(IF(M11="WON-EW",((((N11-1)*J11)*'MONTH 2'!$B$2)+('MONTH 2'!$B$2*(N11-1))),IF(M11="WON",((((N11-1)*J11)*'MONTH 2'!$B$2)+('MONTH 2'!$B$2*(N11-1))),IF(M11="PLACED",((((N11-1)*J11)*'MONTH 2'!$B$2)-'MONTH 2'!$B$2),IF(J11=0,-'MONTH 2'!$B$2,IF(J11=0,-'MONTH 2'!$B$2,-('MONTH 2'!$B$2*2)))))))*E11))</f>
        <v>-20</v>
      </c>
      <c r="R11" s="27">
        <f>IF(ISBLANK(M11),,IF(U11&lt;&gt;1,((IF(M11="WON-EW",(((K11-1)*'MONTH 2'!$B$2)*(1-$B$3))+(((L11-1)*'MONTH 2'!$B$2)*(1-$B$3)),IF(M11="WON",(((K11-1)*'MONTH 2'!$B$2)*(1-$B$3)),IF(M11="PLACED",(((L11-1)*'MONTH 2'!$B$2)*(1-$B$3))-'MONTH 2'!$B$2,IF(J11=0,-'MONTH 2'!$B$2,-('MONTH 2'!$B$2*2))))))*E11),0))</f>
        <v>-20</v>
      </c>
      <c r="T11" t="s">
        <v>137</v>
      </c>
      <c r="U11">
        <f t="shared" si="1"/>
        <v>2</v>
      </c>
    </row>
    <row r="12" spans="1:33" s="7" customFormat="1" ht="16" x14ac:dyDescent="0.2">
      <c r="A12" s="20">
        <v>42735</v>
      </c>
      <c r="B12" s="21">
        <v>12.3</v>
      </c>
      <c r="C12" s="16" t="s">
        <v>101</v>
      </c>
      <c r="D12" s="16" t="s">
        <v>139</v>
      </c>
      <c r="E12" s="22">
        <v>1</v>
      </c>
      <c r="F12" s="22">
        <v>1.73</v>
      </c>
      <c r="G12" s="22">
        <v>1.73</v>
      </c>
      <c r="H12" s="22" t="s">
        <v>36</v>
      </c>
      <c r="I12" s="22" t="s">
        <v>36</v>
      </c>
      <c r="J12" s="22">
        <v>0</v>
      </c>
      <c r="K12" s="22">
        <v>1.7</v>
      </c>
      <c r="L12" s="22"/>
      <c r="M12" s="17" t="s">
        <v>32</v>
      </c>
      <c r="N12" s="26">
        <f>((G12-1)*(1-(IF(H12="no",0,'MONTH 2'!$B$3)))+1)</f>
        <v>1.73</v>
      </c>
      <c r="O12" s="26">
        <f t="shared" si="0"/>
        <v>1</v>
      </c>
      <c r="P12" s="28">
        <f>IF(ISBLANK(M12),,IF(ISBLANK(F12),,(IF(M12="WON-EW",((((F12-1)*J12)*'MONTH 2'!$B$2)+('MONTH 2'!$B$2*(F12-1))),IF(M12="WON",((((F12-1)*J12)*'MONTH 2'!$B$2)+('MONTH 2'!$B$2*(F12-1))),IF(M12="PLACED",((((F12-1)*J12)*'MONTH 2'!$B$2)-'MONTH 2'!$B$2),IF(J12=0,-'MONTH 2'!$B$2,IF(J12=0,-'MONTH 2'!$B$2,-('MONTH 2'!$B$2*2)))))))*E12))</f>
        <v>-20</v>
      </c>
      <c r="Q12" s="27">
        <f>IF(ISBLANK(M12),,IF(ISBLANK(G12),,(IF(M12="WON-EW",((((N12-1)*J12)*'MONTH 2'!$B$2)+('MONTH 2'!$B$2*(N12-1))),IF(M12="WON",((((N12-1)*J12)*'MONTH 2'!$B$2)+('MONTH 2'!$B$2*(N12-1))),IF(M12="PLACED",((((N12-1)*J12)*'MONTH 2'!$B$2)-'MONTH 2'!$B$2),IF(J12=0,-'MONTH 2'!$B$2,IF(J12=0,-'MONTH 2'!$B$2,-('MONTH 2'!$B$2*2)))))))*E12))</f>
        <v>-20</v>
      </c>
      <c r="R12" s="27">
        <f>IF(ISBLANK(M12),,IF(U12&lt;&gt;1,((IF(M12="WON-EW",(((K12-1)*'MONTH 2'!$B$2)*(1-$B$3))+(((L12-1)*'MONTH 2'!$B$2)*(1-$B$3)),IF(M12="WON",(((K12-1)*'MONTH 2'!$B$2)*(1-$B$3)),IF(M12="PLACED",(((L12-1)*'MONTH 2'!$B$2)*(1-$B$3))-'MONTH 2'!$B$2,IF(J12=0,-'MONTH 2'!$B$2,-('MONTH 2'!$B$2*2))))))*E12),0))</f>
        <v>-20</v>
      </c>
      <c r="S12"/>
      <c r="T12" t="s">
        <v>41</v>
      </c>
      <c r="U12">
        <f t="shared" si="1"/>
        <v>2</v>
      </c>
      <c r="V12"/>
    </row>
    <row r="13" spans="1:33" s="7" customFormat="1" ht="16" x14ac:dyDescent="0.2">
      <c r="A13" s="20">
        <v>42735</v>
      </c>
      <c r="B13" s="21">
        <v>13.15</v>
      </c>
      <c r="C13" s="16" t="s">
        <v>68</v>
      </c>
      <c r="D13" s="16" t="s">
        <v>140</v>
      </c>
      <c r="E13" s="22">
        <v>0.5</v>
      </c>
      <c r="F13" s="22">
        <v>5.5</v>
      </c>
      <c r="G13" s="22">
        <v>5</v>
      </c>
      <c r="H13" s="22" t="s">
        <v>36</v>
      </c>
      <c r="I13" s="22" t="s">
        <v>36</v>
      </c>
      <c r="J13" s="22">
        <v>0</v>
      </c>
      <c r="K13" s="22">
        <v>4.97</v>
      </c>
      <c r="L13" s="22"/>
      <c r="M13" s="17" t="s">
        <v>32</v>
      </c>
      <c r="N13" s="26">
        <f>((G13-1)*(1-(IF(H13="no",0,'MONTH 2'!$B$3)))+1)</f>
        <v>5</v>
      </c>
      <c r="O13" s="26">
        <f t="shared" si="0"/>
        <v>0.5</v>
      </c>
      <c r="P13" s="28">
        <f>IF(ISBLANK(M13),,IF(ISBLANK(F13),,(IF(M13="WON-EW",((((F13-1)*J13)*'MONTH 2'!$B$2)+('MONTH 2'!$B$2*(F13-1))),IF(M13="WON",((((F13-1)*J13)*'MONTH 2'!$B$2)+('MONTH 2'!$B$2*(F13-1))),IF(M13="PLACED",((((F13-1)*J13)*'MONTH 2'!$B$2)-'MONTH 2'!$B$2),IF(J13=0,-'MONTH 2'!$B$2,IF(J13=0,-'MONTH 2'!$B$2,-('MONTH 2'!$B$2*2)))))))*E13))</f>
        <v>-10</v>
      </c>
      <c r="Q13" s="27">
        <f>IF(ISBLANK(M13),,IF(ISBLANK(G13),,(IF(M13="WON-EW",((((N13-1)*J13)*'MONTH 2'!$B$2)+('MONTH 2'!$B$2*(N13-1))),IF(M13="WON",((((N13-1)*J13)*'MONTH 2'!$B$2)+('MONTH 2'!$B$2*(N13-1))),IF(M13="PLACED",((((N13-1)*J13)*'MONTH 2'!$B$2)-'MONTH 2'!$B$2),IF(J13=0,-'MONTH 2'!$B$2,IF(J13=0,-'MONTH 2'!$B$2,-('MONTH 2'!$B$2*2)))))))*E13))</f>
        <v>-10</v>
      </c>
      <c r="R13" s="27">
        <f>IF(ISBLANK(M13),,IF(U13&lt;&gt;1,((IF(M13="WON-EW",(((K13-1)*'MONTH 2'!$B$2)*(1-$B$3))+(((L13-1)*'MONTH 2'!$B$2)*(1-$B$3)),IF(M13="WON",(((K13-1)*'MONTH 2'!$B$2)*(1-$B$3)),IF(M13="PLACED",(((L13-1)*'MONTH 2'!$B$2)*(1-$B$3))-'MONTH 2'!$B$2,IF(J13=0,-'MONTH 2'!$B$2,-('MONTH 2'!$B$2*2))))))*E13),0))</f>
        <v>-10</v>
      </c>
      <c r="S13"/>
      <c r="T13" t="s">
        <v>41</v>
      </c>
      <c r="U13">
        <f t="shared" si="1"/>
        <v>2</v>
      </c>
      <c r="V13"/>
    </row>
    <row r="14" spans="1:33" s="6" customFormat="1" ht="16" x14ac:dyDescent="0.2">
      <c r="A14" s="20">
        <v>42738</v>
      </c>
      <c r="B14" s="21">
        <v>14.3</v>
      </c>
      <c r="C14" s="16" t="s">
        <v>141</v>
      </c>
      <c r="D14" s="16" t="s">
        <v>142</v>
      </c>
      <c r="E14" s="22">
        <v>1</v>
      </c>
      <c r="F14" s="22">
        <v>2.38</v>
      </c>
      <c r="G14" s="22">
        <v>2.38</v>
      </c>
      <c r="H14" s="22" t="s">
        <v>36</v>
      </c>
      <c r="I14" s="22" t="s">
        <v>36</v>
      </c>
      <c r="J14" s="22">
        <v>0</v>
      </c>
      <c r="K14" s="22">
        <v>2.62</v>
      </c>
      <c r="L14" s="22"/>
      <c r="M14" s="17" t="s">
        <v>32</v>
      </c>
      <c r="N14" s="26">
        <f>((G14-1)*(1-(IF(H14="no",0,'MONTH 2'!$B$3)))+1)</f>
        <v>2.38</v>
      </c>
      <c r="O14" s="26">
        <f t="shared" si="0"/>
        <v>1</v>
      </c>
      <c r="P14" s="28">
        <f>IF(ISBLANK(M14),,IF(ISBLANK(F14),,(IF(M14="WON-EW",((((F14-1)*J14)*'MONTH 2'!$B$2)+('MONTH 2'!$B$2*(F14-1))),IF(M14="WON",((((F14-1)*J14)*'MONTH 2'!$B$2)+('MONTH 2'!$B$2*(F14-1))),IF(M14="PLACED",((((F14-1)*J14)*'MONTH 2'!$B$2)-'MONTH 2'!$B$2),IF(J14=0,-'MONTH 2'!$B$2,IF(J14=0,-'MONTH 2'!$B$2,-('MONTH 2'!$B$2*2)))))))*E14))</f>
        <v>-20</v>
      </c>
      <c r="Q14" s="27">
        <f>IF(ISBLANK(M14),,IF(ISBLANK(G14),,(IF(M14="WON-EW",((((N14-1)*J14)*'MONTH 2'!$B$2)+('MONTH 2'!$B$2*(N14-1))),IF(M14="WON",((((N14-1)*J14)*'MONTH 2'!$B$2)+('MONTH 2'!$B$2*(N14-1))),IF(M14="PLACED",((((N14-1)*J14)*'MONTH 2'!$B$2)-'MONTH 2'!$B$2),IF(J14=0,-'MONTH 2'!$B$2,IF(J14=0,-'MONTH 2'!$B$2,-('MONTH 2'!$B$2*2)))))))*E14))</f>
        <v>-20</v>
      </c>
      <c r="R14" s="27">
        <f>IF(ISBLANK(M14),,IF(U14&lt;&gt;1,((IF(M14="WON-EW",(((K14-1)*'MONTH 2'!$B$2)*(1-$B$3))+(((L14-1)*'MONTH 2'!$B$2)*(1-$B$3)),IF(M14="WON",(((K14-1)*'MONTH 2'!$B$2)*(1-$B$3)),IF(M14="PLACED",(((L14-1)*'MONTH 2'!$B$2)*(1-$B$3))-'MONTH 2'!$B$2,IF(J14=0,-'MONTH 2'!$B$2,-('MONTH 2'!$B$2*2))))))*E14),0))</f>
        <v>-20</v>
      </c>
      <c r="S14"/>
      <c r="T14" t="s">
        <v>41</v>
      </c>
      <c r="U14">
        <f t="shared" si="1"/>
        <v>2</v>
      </c>
      <c r="V14"/>
    </row>
    <row r="15" spans="1:33" ht="16" x14ac:dyDescent="0.2">
      <c r="A15" s="20">
        <v>42738</v>
      </c>
      <c r="B15" s="21">
        <v>16.100000000000001</v>
      </c>
      <c r="C15" s="16" t="s">
        <v>42</v>
      </c>
      <c r="D15" s="16" t="s">
        <v>143</v>
      </c>
      <c r="E15" s="22">
        <v>1</v>
      </c>
      <c r="F15" s="22">
        <v>2.75</v>
      </c>
      <c r="G15" s="22">
        <v>2.38</v>
      </c>
      <c r="H15" s="22" t="s">
        <v>36</v>
      </c>
      <c r="I15" s="22" t="s">
        <v>36</v>
      </c>
      <c r="J15" s="22">
        <v>0</v>
      </c>
      <c r="K15" s="22">
        <v>2.68</v>
      </c>
      <c r="L15" s="22"/>
      <c r="M15" s="17" t="s">
        <v>32</v>
      </c>
      <c r="N15" s="26">
        <f>((G15-1)*(1-(IF(H15="no",0,'MONTH 2'!$B$3)))+1)</f>
        <v>2.38</v>
      </c>
      <c r="O15" s="26">
        <f t="shared" si="0"/>
        <v>1</v>
      </c>
      <c r="P15" s="28">
        <f>IF(ISBLANK(M15),,IF(ISBLANK(F15),,(IF(M15="WON-EW",((((F15-1)*J15)*'MONTH 2'!$B$2)+('MONTH 2'!$B$2*(F15-1))),IF(M15="WON",((((F15-1)*J15)*'MONTH 2'!$B$2)+('MONTH 2'!$B$2*(F15-1))),IF(M15="PLACED",((((F15-1)*J15)*'MONTH 2'!$B$2)-'MONTH 2'!$B$2),IF(J15=0,-'MONTH 2'!$B$2,IF(J15=0,-'MONTH 2'!$B$2,-('MONTH 2'!$B$2*2)))))))*E15))</f>
        <v>-20</v>
      </c>
      <c r="Q15" s="27">
        <f>IF(ISBLANK(M15),,IF(ISBLANK(G15),,(IF(M15="WON-EW",((((N15-1)*J15)*'MONTH 2'!$B$2)+('MONTH 2'!$B$2*(N15-1))),IF(M15="WON",((((N15-1)*J15)*'MONTH 2'!$B$2)+('MONTH 2'!$B$2*(N15-1))),IF(M15="PLACED",((((N15-1)*J15)*'MONTH 2'!$B$2)-'MONTH 2'!$B$2),IF(J15=0,-'MONTH 2'!$B$2,IF(J15=0,-'MONTH 2'!$B$2,-('MONTH 2'!$B$2*2)))))))*E15))</f>
        <v>-20</v>
      </c>
      <c r="R15" s="27">
        <f>IF(ISBLANK(M15),,IF(U15&lt;&gt;1,((IF(M15="WON-EW",(((K15-1)*'MONTH 2'!$B$2)*(1-$B$3))+(((L15-1)*'MONTH 2'!$B$2)*(1-$B$3)),IF(M15="WON",(((K15-1)*'MONTH 2'!$B$2)*(1-$B$3)),IF(M15="PLACED",(((L15-1)*'MONTH 2'!$B$2)*(1-$B$3))-'MONTH 2'!$B$2,IF(J15=0,-'MONTH 2'!$B$2,-('MONTH 2'!$B$2*2))))))*E15),0))</f>
        <v>-20</v>
      </c>
      <c r="T15" t="s">
        <v>41</v>
      </c>
      <c r="U15">
        <f t="shared" si="1"/>
        <v>2</v>
      </c>
    </row>
    <row r="16" spans="1:33" ht="16" x14ac:dyDescent="0.2">
      <c r="A16" s="20">
        <v>42740</v>
      </c>
      <c r="B16" s="21">
        <v>13.05</v>
      </c>
      <c r="C16" s="16" t="s">
        <v>110</v>
      </c>
      <c r="D16" s="16" t="s">
        <v>144</v>
      </c>
      <c r="E16" s="22">
        <v>1</v>
      </c>
      <c r="F16" s="22">
        <v>2.25</v>
      </c>
      <c r="G16" s="22">
        <v>2.2000000000000002</v>
      </c>
      <c r="H16" s="22" t="s">
        <v>36</v>
      </c>
      <c r="I16" s="22" t="s">
        <v>36</v>
      </c>
      <c r="J16" s="22">
        <v>0</v>
      </c>
      <c r="K16" s="17">
        <v>2.34</v>
      </c>
      <c r="L16" s="17"/>
      <c r="M16" s="17" t="s">
        <v>29</v>
      </c>
      <c r="N16" s="26">
        <f>((G16-1)*(1-(IF(H16="no",0,'MONTH 2'!$B$3)))+1)</f>
        <v>2.2000000000000002</v>
      </c>
      <c r="O16" s="26">
        <f t="shared" si="0"/>
        <v>1</v>
      </c>
      <c r="P16" s="28">
        <f>IF(ISBLANK(M16),,IF(ISBLANK(F16),,(IF(M16="WON-EW",((((F16-1)*J16)*'MONTH 2'!$B$2)+('MONTH 2'!$B$2*(F16-1))),IF(M16="WON",((((F16-1)*J16)*'MONTH 2'!$B$2)+('MONTH 2'!$B$2*(F16-1))),IF(M16="PLACED",((((F16-1)*J16)*'MONTH 2'!$B$2)-'MONTH 2'!$B$2),IF(J16=0,-'MONTH 2'!$B$2,IF(J16=0,-'MONTH 2'!$B$2,-('MONTH 2'!$B$2*2)))))))*E16))</f>
        <v>25</v>
      </c>
      <c r="Q16" s="27">
        <f>IF(ISBLANK(M16),,IF(ISBLANK(G16),,(IF(M16="WON-EW",((((N16-1)*J16)*'MONTH 2'!$B$2)+('MONTH 2'!$B$2*(N16-1))),IF(M16="WON",((((N16-1)*J16)*'MONTH 2'!$B$2)+('MONTH 2'!$B$2*(N16-1))),IF(M16="PLACED",((((N16-1)*J16)*'MONTH 2'!$B$2)-'MONTH 2'!$B$2),IF(J16=0,-'MONTH 2'!$B$2,IF(J16=0,-'MONTH 2'!$B$2,-('MONTH 2'!$B$2*2)))))))*E16))</f>
        <v>24.000000000000004</v>
      </c>
      <c r="R16" s="27">
        <f>IF(ISBLANK(M16),,IF(U16&lt;&gt;1,((IF(M16="WON-EW",(((K16-1)*'MONTH 2'!$B$2)*(1-$B$3))+(((L16-1)*'MONTH 2'!$B$2)*(1-$B$3)),IF(M16="WON",(((K16-1)*'MONTH 2'!$B$2)*(1-$B$3)),IF(M16="PLACED",(((L16-1)*'MONTH 2'!$B$2)*(1-$B$3))-'MONTH 2'!$B$2,IF(J16=0,-'MONTH 2'!$B$2,-('MONTH 2'!$B$2*2))))))*E16),0))</f>
        <v>25.459999999999997</v>
      </c>
      <c r="T16" t="s">
        <v>147</v>
      </c>
      <c r="U16">
        <f t="shared" si="1"/>
        <v>2</v>
      </c>
    </row>
    <row r="17" spans="1:21" ht="16" x14ac:dyDescent="0.2">
      <c r="A17" s="20">
        <v>42740</v>
      </c>
      <c r="B17" s="21">
        <v>19.149999999999999</v>
      </c>
      <c r="C17" s="16" t="s">
        <v>145</v>
      </c>
      <c r="D17" s="16" t="s">
        <v>146</v>
      </c>
      <c r="E17" s="22">
        <v>1</v>
      </c>
      <c r="F17" s="22">
        <v>2.75</v>
      </c>
      <c r="G17" s="22">
        <v>2.62</v>
      </c>
      <c r="H17" s="22" t="s">
        <v>36</v>
      </c>
      <c r="I17" s="22" t="s">
        <v>36</v>
      </c>
      <c r="J17" s="22">
        <v>0</v>
      </c>
      <c r="K17" s="17">
        <v>1.93</v>
      </c>
      <c r="L17" s="17"/>
      <c r="M17" s="17" t="s">
        <v>32</v>
      </c>
      <c r="N17" s="26">
        <f>((G17-1)*(1-(IF(H17="no",0,'MONTH 2'!$B$3)))+1)</f>
        <v>2.62</v>
      </c>
      <c r="O17" s="26">
        <f t="shared" si="0"/>
        <v>1</v>
      </c>
      <c r="P17" s="28">
        <f>IF(ISBLANK(M17),,IF(ISBLANK(F17),,(IF(M17="WON-EW",((((F17-1)*J17)*'MONTH 2'!$B$2)+('MONTH 2'!$B$2*(F17-1))),IF(M17="WON",((((F17-1)*J17)*'MONTH 2'!$B$2)+('MONTH 2'!$B$2*(F17-1))),IF(M17="PLACED",((((F17-1)*J17)*'MONTH 2'!$B$2)-'MONTH 2'!$B$2),IF(J17=0,-'MONTH 2'!$B$2,IF(J17=0,-'MONTH 2'!$B$2,-('MONTH 2'!$B$2*2)))))))*E17))</f>
        <v>-20</v>
      </c>
      <c r="Q17" s="27">
        <f>IF(ISBLANK(M17),,IF(ISBLANK(G17),,(IF(M17="WON-EW",((((N17-1)*J17)*'MONTH 2'!$B$2)+('MONTH 2'!$B$2*(N17-1))),IF(M17="WON",((((N17-1)*J17)*'MONTH 2'!$B$2)+('MONTH 2'!$B$2*(N17-1))),IF(M17="PLACED",((((N17-1)*J17)*'MONTH 2'!$B$2)-'MONTH 2'!$B$2),IF(J17=0,-'MONTH 2'!$B$2,IF(J17=0,-'MONTH 2'!$B$2,-('MONTH 2'!$B$2*2)))))))*E17))</f>
        <v>-20</v>
      </c>
      <c r="R17" s="27">
        <f>IF(ISBLANK(M17),,IF(U17&lt;&gt;1,((IF(M17="WON-EW",(((K17-1)*'MONTH 2'!$B$2)*(1-$B$3))+(((L17-1)*'MONTH 2'!$B$2)*(1-$B$3)),IF(M17="WON",(((K17-1)*'MONTH 2'!$B$2)*(1-$B$3)),IF(M17="PLACED",(((L17-1)*'MONTH 2'!$B$2)*(1-$B$3))-'MONTH 2'!$B$2,IF(J17=0,-'MONTH 2'!$B$2,-('MONTH 2'!$B$2*2))))))*E17),0))</f>
        <v>-20</v>
      </c>
      <c r="T17" t="s">
        <v>41</v>
      </c>
      <c r="U17">
        <f t="shared" si="1"/>
        <v>2</v>
      </c>
    </row>
    <row r="18" spans="1:21" ht="16" x14ac:dyDescent="0.2">
      <c r="A18" s="20">
        <v>42741</v>
      </c>
      <c r="B18" s="21">
        <v>13.05</v>
      </c>
      <c r="C18" s="16" t="s">
        <v>50</v>
      </c>
      <c r="D18" s="16" t="s">
        <v>148</v>
      </c>
      <c r="E18" s="22">
        <v>1</v>
      </c>
      <c r="F18" s="22">
        <v>3.5</v>
      </c>
      <c r="G18" s="22">
        <v>3</v>
      </c>
      <c r="H18" s="22" t="s">
        <v>36</v>
      </c>
      <c r="I18" s="22" t="s">
        <v>36</v>
      </c>
      <c r="J18" s="22">
        <v>0</v>
      </c>
      <c r="K18" s="17">
        <v>3.35</v>
      </c>
      <c r="L18" s="17"/>
      <c r="M18" s="17" t="s">
        <v>32</v>
      </c>
      <c r="N18" s="26">
        <f>((G18-1)*(1-(IF(H18="no",0,'MONTH 2'!$B$3)))+1)</f>
        <v>3</v>
      </c>
      <c r="O18" s="26">
        <f t="shared" si="0"/>
        <v>1</v>
      </c>
      <c r="P18" s="28">
        <f>IF(ISBLANK(M18),,IF(ISBLANK(F18),,(IF(M18="WON-EW",((((F18-1)*J18)*'MONTH 2'!$B$2)+('MONTH 2'!$B$2*(F18-1))),IF(M18="WON",((((F18-1)*J18)*'MONTH 2'!$B$2)+('MONTH 2'!$B$2*(F18-1))),IF(M18="PLACED",((((F18-1)*J18)*'MONTH 2'!$B$2)-'MONTH 2'!$B$2),IF(J18=0,-'MONTH 2'!$B$2,IF(J18=0,-'MONTH 2'!$B$2,-('MONTH 2'!$B$2*2)))))))*E18))</f>
        <v>-20</v>
      </c>
      <c r="Q18" s="27">
        <f>IF(ISBLANK(M18),,IF(ISBLANK(G18),,(IF(M18="WON-EW",((((N18-1)*J18)*'MONTH 2'!$B$2)+('MONTH 2'!$B$2*(N18-1))),IF(M18="WON",((((N18-1)*J18)*'MONTH 2'!$B$2)+('MONTH 2'!$B$2*(N18-1))),IF(M18="PLACED",((((N18-1)*J18)*'MONTH 2'!$B$2)-'MONTH 2'!$B$2),IF(J18=0,-'MONTH 2'!$B$2,IF(J18=0,-'MONTH 2'!$B$2,-('MONTH 2'!$B$2*2)))))))*E18))</f>
        <v>-20</v>
      </c>
      <c r="R18" s="27">
        <f>IF(ISBLANK(M18),,IF(U18&lt;&gt;1,((IF(M18="WON-EW",(((K18-1)*'MONTH 2'!$B$2)*(1-$B$3))+(((L18-1)*'MONTH 2'!$B$2)*(1-$B$3)),IF(M18="WON",(((K18-1)*'MONTH 2'!$B$2)*(1-$B$3)),IF(M18="PLACED",(((L18-1)*'MONTH 2'!$B$2)*(1-$B$3))-'MONTH 2'!$B$2,IF(J18=0,-'MONTH 2'!$B$2,-('MONTH 2'!$B$2*2))))))*E18),0))</f>
        <v>-20</v>
      </c>
      <c r="T18" t="s">
        <v>41</v>
      </c>
      <c r="U18">
        <f t="shared" si="1"/>
        <v>2</v>
      </c>
    </row>
    <row r="19" spans="1:21" ht="16" x14ac:dyDescent="0.2">
      <c r="A19" s="20">
        <v>42741</v>
      </c>
      <c r="B19" s="21">
        <v>14.4</v>
      </c>
      <c r="C19" s="16" t="s">
        <v>50</v>
      </c>
      <c r="D19" s="16" t="s">
        <v>149</v>
      </c>
      <c r="E19" s="22">
        <v>1</v>
      </c>
      <c r="F19" s="22">
        <v>1.73</v>
      </c>
      <c r="G19" s="22">
        <v>1.73</v>
      </c>
      <c r="H19" s="22" t="s">
        <v>36</v>
      </c>
      <c r="I19" s="22" t="s">
        <v>36</v>
      </c>
      <c r="J19" s="22">
        <v>0</v>
      </c>
      <c r="K19" s="22">
        <v>1.9</v>
      </c>
      <c r="L19" s="17"/>
      <c r="M19" s="17" t="s">
        <v>29</v>
      </c>
      <c r="N19" s="26">
        <f>((G19-1)*(1-(IF(H19="no",0,'MONTH 2'!$B$3)))+1)</f>
        <v>1.73</v>
      </c>
      <c r="O19" s="26">
        <f t="shared" si="0"/>
        <v>1</v>
      </c>
      <c r="P19" s="28">
        <f>IF(ISBLANK(M19),,IF(ISBLANK(F19),,(IF(M19="WON-EW",((((F19-1)*J19)*'MONTH 2'!$B$2)+('MONTH 2'!$B$2*(F19-1))),IF(M19="WON",((((F19-1)*J19)*'MONTH 2'!$B$2)+('MONTH 2'!$B$2*(F19-1))),IF(M19="PLACED",((((F19-1)*J19)*'MONTH 2'!$B$2)-'MONTH 2'!$B$2),IF(J19=0,-'MONTH 2'!$B$2,IF(J19=0,-'MONTH 2'!$B$2,-('MONTH 2'!$B$2*2)))))))*E19))</f>
        <v>14.6</v>
      </c>
      <c r="Q19" s="27">
        <f>IF(ISBLANK(M19),,IF(ISBLANK(G19),,(IF(M19="WON-EW",((((N19-1)*J19)*'MONTH 2'!$B$2)+('MONTH 2'!$B$2*(N19-1))),IF(M19="WON",((((N19-1)*J19)*'MONTH 2'!$B$2)+('MONTH 2'!$B$2*(N19-1))),IF(M19="PLACED",((((N19-1)*J19)*'MONTH 2'!$B$2)-'MONTH 2'!$B$2),IF(J19=0,-'MONTH 2'!$B$2,IF(J19=0,-'MONTH 2'!$B$2,-('MONTH 2'!$B$2*2)))))))*E19))</f>
        <v>14.6</v>
      </c>
      <c r="R19" s="27">
        <f>IF(ISBLANK(M19),,IF(U19&lt;&gt;1,((IF(M19="WON-EW",(((K19-1)*'MONTH 2'!$B$2)*(1-$B$3))+(((L19-1)*'MONTH 2'!$B$2)*(1-$B$3)),IF(M19="WON",(((K19-1)*'MONTH 2'!$B$2)*(1-$B$3)),IF(M19="PLACED",(((L19-1)*'MONTH 2'!$B$2)*(1-$B$3))-'MONTH 2'!$B$2,IF(J19=0,-'MONTH 2'!$B$2,-('MONTH 2'!$B$2*2))))))*E19),0))</f>
        <v>17.099999999999998</v>
      </c>
      <c r="T19" t="s">
        <v>41</v>
      </c>
      <c r="U19">
        <f t="shared" si="1"/>
        <v>2</v>
      </c>
    </row>
    <row r="20" spans="1:21" ht="16" x14ac:dyDescent="0.2">
      <c r="A20" s="20">
        <v>42741</v>
      </c>
      <c r="B20" s="21">
        <v>15</v>
      </c>
      <c r="C20" s="16" t="s">
        <v>150</v>
      </c>
      <c r="D20" s="16" t="s">
        <v>151</v>
      </c>
      <c r="E20" s="22">
        <v>1</v>
      </c>
      <c r="F20" s="22">
        <v>3.5</v>
      </c>
      <c r="G20" s="22">
        <v>3.25</v>
      </c>
      <c r="H20" s="22" t="s">
        <v>36</v>
      </c>
      <c r="I20" s="22" t="s">
        <v>36</v>
      </c>
      <c r="J20" s="22">
        <v>0</v>
      </c>
      <c r="K20" s="22">
        <v>3.2</v>
      </c>
      <c r="L20" s="17"/>
      <c r="M20" s="17" t="s">
        <v>29</v>
      </c>
      <c r="N20" s="26">
        <f>((G20-1)*(1-(IF(H20="no",0,'MONTH 2'!$B$3)))+1)</f>
        <v>3.25</v>
      </c>
      <c r="O20" s="26">
        <f t="shared" si="0"/>
        <v>1</v>
      </c>
      <c r="P20" s="28">
        <f>IF(ISBLANK(M20),,IF(ISBLANK(F20),,(IF(M20="WON-EW",((((F20-1)*J20)*'MONTH 2'!$B$2)+('MONTH 2'!$B$2*(F20-1))),IF(M20="WON",((((F20-1)*J20)*'MONTH 2'!$B$2)+('MONTH 2'!$B$2*(F20-1))),IF(M20="PLACED",((((F20-1)*J20)*'MONTH 2'!$B$2)-'MONTH 2'!$B$2),IF(J20=0,-'MONTH 2'!$B$2,IF(J20=0,-'MONTH 2'!$B$2,-('MONTH 2'!$B$2*2)))))))*E20))</f>
        <v>50</v>
      </c>
      <c r="Q20" s="27">
        <f>IF(ISBLANK(M20),,IF(ISBLANK(G20),,(IF(M20="WON-EW",((((N20-1)*J20)*'MONTH 2'!$B$2)+('MONTH 2'!$B$2*(N20-1))),IF(M20="WON",((((N20-1)*J20)*'MONTH 2'!$B$2)+('MONTH 2'!$B$2*(N20-1))),IF(M20="PLACED",((((N20-1)*J20)*'MONTH 2'!$B$2)-'MONTH 2'!$B$2),IF(J20=0,-'MONTH 2'!$B$2,IF(J20=0,-'MONTH 2'!$B$2,-('MONTH 2'!$B$2*2)))))))*E20))</f>
        <v>45</v>
      </c>
      <c r="R20" s="27">
        <f>IF(ISBLANK(M20),,IF(U20&lt;&gt;1,((IF(M20="WON-EW",(((K20-1)*'MONTH 2'!$B$2)*(1-$B$3))+(((L20-1)*'MONTH 2'!$B$2)*(1-$B$3)),IF(M20="WON",(((K20-1)*'MONTH 2'!$B$2)*(1-$B$3)),IF(M20="PLACED",(((L20-1)*'MONTH 2'!$B$2)*(1-$B$3))-'MONTH 2'!$B$2,IF(J20=0,-'MONTH 2'!$B$2,-('MONTH 2'!$B$2*2))))))*E20),0))</f>
        <v>41.8</v>
      </c>
      <c r="T20" t="s">
        <v>41</v>
      </c>
      <c r="U20">
        <f t="shared" si="1"/>
        <v>2</v>
      </c>
    </row>
    <row r="21" spans="1:21" ht="16" x14ac:dyDescent="0.2">
      <c r="A21" s="20">
        <v>42742</v>
      </c>
      <c r="B21" s="21">
        <v>15.05</v>
      </c>
      <c r="C21" s="16" t="s">
        <v>152</v>
      </c>
      <c r="D21" s="16" t="s">
        <v>153</v>
      </c>
      <c r="E21" s="22">
        <v>1</v>
      </c>
      <c r="F21" s="22">
        <v>2</v>
      </c>
      <c r="G21" s="22">
        <v>1.91</v>
      </c>
      <c r="H21" s="22" t="s">
        <v>36</v>
      </c>
      <c r="I21" s="22" t="s">
        <v>36</v>
      </c>
      <c r="J21" s="22">
        <v>0</v>
      </c>
      <c r="K21" s="17">
        <v>2.2200000000000002</v>
      </c>
      <c r="M21" s="17" t="s">
        <v>32</v>
      </c>
      <c r="N21" s="26">
        <f>((G21-1)*(1-(IF(H21="no",0,'MONTH 2'!$B$3)))+1)</f>
        <v>1.91</v>
      </c>
      <c r="O21" s="26">
        <f t="shared" si="0"/>
        <v>1</v>
      </c>
      <c r="P21" s="28">
        <f>IF(ISBLANK(M21),,IF(ISBLANK(F21),,(IF(M21="WON-EW",((((F21-1)*J21)*'MONTH 2'!$B$2)+('MONTH 2'!$B$2*(F21-1))),IF(M21="WON",((((F21-1)*J21)*'MONTH 2'!$B$2)+('MONTH 2'!$B$2*(F21-1))),IF(M21="PLACED",((((F21-1)*J21)*'MONTH 2'!$B$2)-'MONTH 2'!$B$2),IF(J21=0,-'MONTH 2'!$B$2,IF(J21=0,-'MONTH 2'!$B$2,-('MONTH 2'!$B$2*2)))))))*E21))</f>
        <v>-20</v>
      </c>
      <c r="Q21" s="27">
        <f>IF(ISBLANK(M21),,IF(ISBLANK(G21),,(IF(M21="WON-EW",((((N21-1)*J21)*'MONTH 2'!$B$2)+('MONTH 2'!$B$2*(N21-1))),IF(M21="WON",((((N21-1)*J21)*'MONTH 2'!$B$2)+('MONTH 2'!$B$2*(N21-1))),IF(M21="PLACED",((((N21-1)*J21)*'MONTH 2'!$B$2)-'MONTH 2'!$B$2),IF(J21=0,-'MONTH 2'!$B$2,IF(J21=0,-'MONTH 2'!$B$2,-('MONTH 2'!$B$2*2)))))))*E21))</f>
        <v>-20</v>
      </c>
      <c r="R21" s="27">
        <f>IF(ISBLANK(M21),,IF(U21&lt;&gt;1,((IF(M21="WON-EW",(((K21-1)*'MONTH 2'!$B$2)*(1-$B$3))+(((L21-1)*'MONTH 2'!$B$2)*(1-$B$3)),IF(M21="WON",(((K21-1)*'MONTH 2'!$B$2)*(1-$B$3)),IF(M21="PLACED",(((L21-1)*'MONTH 2'!$B$2)*(1-$B$3))-'MONTH 2'!$B$2,IF(J21=0,-'MONTH 2'!$B$2,-('MONTH 2'!$B$2*2))))))*E21),0))</f>
        <v>-20</v>
      </c>
      <c r="T21" t="s">
        <v>41</v>
      </c>
      <c r="U21">
        <f t="shared" si="1"/>
        <v>2</v>
      </c>
    </row>
    <row r="22" spans="1:21" ht="16" x14ac:dyDescent="0.2">
      <c r="A22" s="20">
        <v>42742</v>
      </c>
      <c r="B22" s="21">
        <v>15.15</v>
      </c>
      <c r="C22" s="16" t="s">
        <v>108</v>
      </c>
      <c r="D22" s="16" t="s">
        <v>154</v>
      </c>
      <c r="E22" s="22">
        <v>0.5</v>
      </c>
      <c r="F22" s="22">
        <v>5.5</v>
      </c>
      <c r="G22" s="22">
        <v>4.5</v>
      </c>
      <c r="H22" s="22" t="s">
        <v>36</v>
      </c>
      <c r="I22" s="22" t="s">
        <v>35</v>
      </c>
      <c r="J22" s="22">
        <v>0.25</v>
      </c>
      <c r="K22" s="22">
        <v>5.9</v>
      </c>
      <c r="M22" s="17" t="s">
        <v>32</v>
      </c>
      <c r="N22" s="26">
        <f>((G22-1)*(1-(IF(H22="no",0,'MONTH 2'!$B$3)))+1)</f>
        <v>4.5</v>
      </c>
      <c r="O22" s="26">
        <f t="shared" si="0"/>
        <v>1</v>
      </c>
      <c r="P22" s="28">
        <f>IF(ISBLANK(M22),,IF(ISBLANK(F22),,(IF(M22="WON-EW",((((F22-1)*J22)*'MONTH 2'!$B$2)+('MONTH 2'!$B$2*(F22-1))),IF(M22="WON",((((F22-1)*J22)*'MONTH 2'!$B$2)+('MONTH 2'!$B$2*(F22-1))),IF(M22="PLACED",((((F22-1)*J22)*'MONTH 2'!$B$2)-'MONTH 2'!$B$2),IF(J22=0,-'MONTH 2'!$B$2,IF(J22=0,-'MONTH 2'!$B$2,-('MONTH 2'!$B$2*2)))))))*E22))</f>
        <v>-20</v>
      </c>
      <c r="Q22" s="27">
        <f>IF(ISBLANK(M22),,IF(ISBLANK(G22),,(IF(M22="WON-EW",((((N22-1)*J22)*'MONTH 2'!$B$2)+('MONTH 2'!$B$2*(N22-1))),IF(M22="WON",((((N22-1)*J22)*'MONTH 2'!$B$2)+('MONTH 2'!$B$2*(N22-1))),IF(M22="PLACED",((((N22-1)*J22)*'MONTH 2'!$B$2)-'MONTH 2'!$B$2),IF(J22=0,-'MONTH 2'!$B$2,IF(J22=0,-'MONTH 2'!$B$2,-('MONTH 2'!$B$2*2)))))))*E22))</f>
        <v>-20</v>
      </c>
      <c r="R22" s="27">
        <f>IF(ISBLANK(M22),,IF(U22&lt;&gt;1,((IF(M22="WON-EW",(((K22-1)*'MONTH 2'!$B$2)*(1-$B$3))+(((L22-1)*'MONTH 2'!$B$2)*(1-$B$3)),IF(M22="WON",(((K22-1)*'MONTH 2'!$B$2)*(1-$B$3)),IF(M22="PLACED",(((L22-1)*'MONTH 2'!$B$2)*(1-$B$3))-'MONTH 2'!$B$2,IF(J22=0,-'MONTH 2'!$B$2,-('MONTH 2'!$B$2*2))))))*E22),0))</f>
        <v>-20</v>
      </c>
      <c r="T22" t="s">
        <v>41</v>
      </c>
      <c r="U22">
        <f t="shared" si="1"/>
        <v>2</v>
      </c>
    </row>
    <row r="23" spans="1:21" ht="16" x14ac:dyDescent="0.2">
      <c r="A23" s="20">
        <v>42742</v>
      </c>
      <c r="B23" s="21">
        <v>15.35</v>
      </c>
      <c r="C23" s="16" t="s">
        <v>84</v>
      </c>
      <c r="D23" s="16" t="s">
        <v>155</v>
      </c>
      <c r="E23" s="22">
        <v>0.5</v>
      </c>
      <c r="F23" s="22">
        <v>5</v>
      </c>
      <c r="G23" s="22">
        <v>4.5</v>
      </c>
      <c r="H23" s="22" t="s">
        <v>36</v>
      </c>
      <c r="I23" s="22" t="s">
        <v>35</v>
      </c>
      <c r="J23" s="22">
        <v>0.2</v>
      </c>
      <c r="K23" s="17">
        <v>3.55</v>
      </c>
      <c r="L23" s="17">
        <v>1.68</v>
      </c>
      <c r="M23" s="17" t="s">
        <v>31</v>
      </c>
      <c r="N23" s="26">
        <f>((G23-1)*(1-(IF(H23="no",0,'MONTH 2'!$B$3)))+1)</f>
        <v>4.5</v>
      </c>
      <c r="O23" s="26">
        <f t="shared" si="0"/>
        <v>1</v>
      </c>
      <c r="P23" s="28">
        <f>IF(ISBLANK(M23),,IF(ISBLANK(F23),,(IF(M23="WON-EW",((((F23-1)*J23)*'MONTH 2'!$B$2)+('MONTH 2'!$B$2*(F23-1))),IF(M23="WON",((((F23-1)*J23)*'MONTH 2'!$B$2)+('MONTH 2'!$B$2*(F23-1))),IF(M23="PLACED",((((F23-1)*J23)*'MONTH 2'!$B$2)-'MONTH 2'!$B$2),IF(J23=0,-'MONTH 2'!$B$2,IF(J23=0,-'MONTH 2'!$B$2,-('MONTH 2'!$B$2*2)))))))*E23))</f>
        <v>-2</v>
      </c>
      <c r="Q23" s="27">
        <f>IF(ISBLANK(M23),,IF(ISBLANK(G23),,(IF(M23="WON-EW",((((N23-1)*J23)*'MONTH 2'!$B$2)+('MONTH 2'!$B$2*(N23-1))),IF(M23="WON",((((N23-1)*J23)*'MONTH 2'!$B$2)+('MONTH 2'!$B$2*(N23-1))),IF(M23="PLACED",((((N23-1)*J23)*'MONTH 2'!$B$2)-'MONTH 2'!$B$2),IF(J23=0,-'MONTH 2'!$B$2,IF(J23=0,-'MONTH 2'!$B$2,-('MONTH 2'!$B$2*2)))))))*E23))</f>
        <v>-2.9999999999999991</v>
      </c>
      <c r="R23" s="27">
        <f>IF(ISBLANK(M23),,IF(U23&lt;&gt;1,((IF(M23="WON-EW",(((K23-1)*'MONTH 2'!$B$2)*(1-$B$3))+(((L23-1)*'MONTH 2'!$B$2)*(1-$B$3)),IF(M23="WON",(((K23-1)*'MONTH 2'!$B$2)*(1-$B$3)),IF(M23="PLACED",(((L23-1)*'MONTH 2'!$B$2)*(1-$B$3))-'MONTH 2'!$B$2,IF(J23=0,-'MONTH 2'!$B$2,-('MONTH 2'!$B$2*2))))))*E23),0))</f>
        <v>-3.5400000000000009</v>
      </c>
      <c r="T23" t="s">
        <v>156</v>
      </c>
      <c r="U23">
        <f t="shared" si="1"/>
        <v>99</v>
      </c>
    </row>
    <row r="24" spans="1:21" ht="16" x14ac:dyDescent="0.2">
      <c r="A24" s="20">
        <v>42745</v>
      </c>
      <c r="B24" s="21">
        <v>14.2</v>
      </c>
      <c r="C24" s="16" t="s">
        <v>110</v>
      </c>
      <c r="D24" s="16" t="s">
        <v>157</v>
      </c>
      <c r="E24" s="22">
        <v>1</v>
      </c>
      <c r="F24" s="22">
        <v>2.38</v>
      </c>
      <c r="G24" s="22">
        <v>2.1</v>
      </c>
      <c r="H24" s="22" t="s">
        <v>36</v>
      </c>
      <c r="I24" s="22" t="s">
        <v>36</v>
      </c>
      <c r="J24" s="22">
        <v>0</v>
      </c>
      <c r="K24" s="17">
        <v>1.75</v>
      </c>
      <c r="L24" s="17"/>
      <c r="M24" s="17" t="s">
        <v>29</v>
      </c>
      <c r="N24" s="26">
        <f>((G24-1)*(1-(IF(H24="no",0,'MONTH 2'!$B$3)))+1)</f>
        <v>2.1</v>
      </c>
      <c r="O24" s="26">
        <f t="shared" si="0"/>
        <v>1</v>
      </c>
      <c r="P24" s="28">
        <f>IF(ISBLANK(M24),,IF(ISBLANK(F24),,(IF(M24="WON-EW",((((F24-1)*J24)*'MONTH 2'!$B$2)+('MONTH 2'!$B$2*(F24-1))),IF(M24="WON",((((F24-1)*J24)*'MONTH 2'!$B$2)+('MONTH 2'!$B$2*(F24-1))),IF(M24="PLACED",((((F24-1)*J24)*'MONTH 2'!$B$2)-'MONTH 2'!$B$2),IF(J24=0,-'MONTH 2'!$B$2,IF(J24=0,-'MONTH 2'!$B$2,-('MONTH 2'!$B$2*2)))))))*E24))</f>
        <v>27.599999999999998</v>
      </c>
      <c r="Q24" s="27">
        <f>IF(ISBLANK(M24),,IF(ISBLANK(G24),,(IF(M24="WON-EW",((((N24-1)*J24)*'MONTH 2'!$B$2)+('MONTH 2'!$B$2*(N24-1))),IF(M24="WON",((((N24-1)*J24)*'MONTH 2'!$B$2)+('MONTH 2'!$B$2*(N24-1))),IF(M24="PLACED",((((N24-1)*J24)*'MONTH 2'!$B$2)-'MONTH 2'!$B$2),IF(J24=0,-'MONTH 2'!$B$2,IF(J24=0,-'MONTH 2'!$B$2,-('MONTH 2'!$B$2*2)))))))*E24))</f>
        <v>22</v>
      </c>
      <c r="R24" s="27">
        <f>IF(ISBLANK(M24),,IF(U24&lt;&gt;1,((IF(M24="WON-EW",(((K24-1)*'MONTH 2'!$B$2)*(1-$B$3))+(((L24-1)*'MONTH 2'!$B$2)*(1-$B$3)),IF(M24="WON",(((K24-1)*'MONTH 2'!$B$2)*(1-$B$3)),IF(M24="PLACED",(((L24-1)*'MONTH 2'!$B$2)*(1-$B$3))-'MONTH 2'!$B$2,IF(J24=0,-'MONTH 2'!$B$2,-('MONTH 2'!$B$2*2))))))*E24),0))</f>
        <v>14.25</v>
      </c>
      <c r="T24" t="s">
        <v>41</v>
      </c>
      <c r="U24">
        <f t="shared" si="1"/>
        <v>2</v>
      </c>
    </row>
    <row r="25" spans="1:21" ht="16" x14ac:dyDescent="0.2">
      <c r="A25" s="20">
        <v>42745</v>
      </c>
      <c r="B25" s="21">
        <v>16.100000000000001</v>
      </c>
      <c r="C25" s="16" t="s">
        <v>48</v>
      </c>
      <c r="D25" s="16" t="s">
        <v>158</v>
      </c>
      <c r="E25" s="22">
        <v>1</v>
      </c>
      <c r="F25" s="22">
        <v>2.5</v>
      </c>
      <c r="G25" s="22">
        <v>2.25</v>
      </c>
      <c r="H25" s="22" t="s">
        <v>36</v>
      </c>
      <c r="I25" s="22" t="s">
        <v>36</v>
      </c>
      <c r="J25" s="22">
        <v>0</v>
      </c>
      <c r="K25" s="17">
        <v>1.65</v>
      </c>
      <c r="L25" s="17"/>
      <c r="M25" s="17" t="s">
        <v>32</v>
      </c>
      <c r="N25" s="26">
        <f>((G25-1)*(1-(IF(H25="no",0,'MONTH 2'!$B$3)))+1)</f>
        <v>2.25</v>
      </c>
      <c r="O25" s="26">
        <f t="shared" si="0"/>
        <v>1</v>
      </c>
      <c r="P25" s="28">
        <f>IF(ISBLANK(M25),,IF(ISBLANK(F25),,(IF(M25="WON-EW",((((F25-1)*J25)*'MONTH 2'!$B$2)+('MONTH 2'!$B$2*(F25-1))),IF(M25="WON",((((F25-1)*J25)*'MONTH 2'!$B$2)+('MONTH 2'!$B$2*(F25-1))),IF(M25="PLACED",((((F25-1)*J25)*'MONTH 2'!$B$2)-'MONTH 2'!$B$2),IF(J25=0,-'MONTH 2'!$B$2,IF(J25=0,-'MONTH 2'!$B$2,-('MONTH 2'!$B$2*2)))))))*E25))</f>
        <v>-20</v>
      </c>
      <c r="Q25" s="27">
        <f>IF(ISBLANK(M25),,IF(ISBLANK(G25),,(IF(M25="WON-EW",((((N25-1)*J25)*'MONTH 2'!$B$2)+('MONTH 2'!$B$2*(N25-1))),IF(M25="WON",((((N25-1)*J25)*'MONTH 2'!$B$2)+('MONTH 2'!$B$2*(N25-1))),IF(M25="PLACED",((((N25-1)*J25)*'MONTH 2'!$B$2)-'MONTH 2'!$B$2),IF(J25=0,-'MONTH 2'!$B$2,IF(J25=0,-'MONTH 2'!$B$2,-('MONTH 2'!$B$2*2)))))))*E25))</f>
        <v>-20</v>
      </c>
      <c r="R25" s="27">
        <f>IF(ISBLANK(M25),,IF(U25&lt;&gt;1,((IF(M25="WON-EW",(((K25-1)*'MONTH 2'!$B$2)*(1-$B$3))+(((L25-1)*'MONTH 2'!$B$2)*(1-$B$3)),IF(M25="WON",(((K25-1)*'MONTH 2'!$B$2)*(1-$B$3)),IF(M25="PLACED",(((L25-1)*'MONTH 2'!$B$2)*(1-$B$3))-'MONTH 2'!$B$2,IF(J25=0,-'MONTH 2'!$B$2,-('MONTH 2'!$B$2*2))))))*E25),0))</f>
        <v>-20</v>
      </c>
      <c r="T25" t="s">
        <v>159</v>
      </c>
      <c r="U25">
        <f t="shared" si="1"/>
        <v>2</v>
      </c>
    </row>
    <row r="26" spans="1:21" ht="16" x14ac:dyDescent="0.2">
      <c r="A26" s="20">
        <v>42746</v>
      </c>
      <c r="B26" s="21">
        <v>14.1</v>
      </c>
      <c r="C26" s="16" t="s">
        <v>62</v>
      </c>
      <c r="D26" s="16" t="s">
        <v>160</v>
      </c>
      <c r="E26" s="22">
        <v>1</v>
      </c>
      <c r="F26" s="22">
        <v>2.63</v>
      </c>
      <c r="G26" s="22">
        <v>2.62</v>
      </c>
      <c r="H26" s="22" t="s">
        <v>36</v>
      </c>
      <c r="I26" s="22" t="s">
        <v>36</v>
      </c>
      <c r="J26" s="22">
        <v>0</v>
      </c>
      <c r="K26" s="17">
        <v>2.61</v>
      </c>
      <c r="L26" s="17"/>
      <c r="M26" s="17" t="s">
        <v>29</v>
      </c>
      <c r="N26" s="26">
        <f>((G26-1)*(1-(IF(H26="no",0,'MONTH 2'!$B$3)))+1)</f>
        <v>2.62</v>
      </c>
      <c r="O26" s="26">
        <f t="shared" si="0"/>
        <v>1</v>
      </c>
      <c r="P26" s="28">
        <f>IF(ISBLANK(M26),,IF(ISBLANK(F26),,(IF(M26="WON-EW",((((F26-1)*J26)*'MONTH 2'!$B$2)+('MONTH 2'!$B$2*(F26-1))),IF(M26="WON",((((F26-1)*J26)*'MONTH 2'!$B$2)+('MONTH 2'!$B$2*(F26-1))),IF(M26="PLACED",((((F26-1)*J26)*'MONTH 2'!$B$2)-'MONTH 2'!$B$2),IF(J26=0,-'MONTH 2'!$B$2,IF(J26=0,-'MONTH 2'!$B$2,-('MONTH 2'!$B$2*2)))))))*E26))</f>
        <v>32.599999999999994</v>
      </c>
      <c r="Q26" s="27">
        <f>IF(ISBLANK(M26),,IF(ISBLANK(G26),,(IF(M26="WON-EW",((((N26-1)*J26)*'MONTH 2'!$B$2)+('MONTH 2'!$B$2*(N26-1))),IF(M26="WON",((((N26-1)*J26)*'MONTH 2'!$B$2)+('MONTH 2'!$B$2*(N26-1))),IF(M26="PLACED",((((N26-1)*J26)*'MONTH 2'!$B$2)-'MONTH 2'!$B$2),IF(J26=0,-'MONTH 2'!$B$2,IF(J26=0,-'MONTH 2'!$B$2,-('MONTH 2'!$B$2*2)))))))*E26))</f>
        <v>32.400000000000006</v>
      </c>
      <c r="R26" s="27">
        <f>IF(ISBLANK(M26),,IF(U26&lt;&gt;1,((IF(M26="WON-EW",(((K26-1)*'MONTH 2'!$B$2)*(1-$B$3))+(((L26-1)*'MONTH 2'!$B$2)*(1-$B$3)),IF(M26="WON",(((K26-1)*'MONTH 2'!$B$2)*(1-$B$3)),IF(M26="PLACED",(((L26-1)*'MONTH 2'!$B$2)*(1-$B$3))-'MONTH 2'!$B$2,IF(J26=0,-'MONTH 2'!$B$2,-('MONTH 2'!$B$2*2))))))*E26),0))</f>
        <v>30.589999999999993</v>
      </c>
      <c r="T26" t="s">
        <v>41</v>
      </c>
      <c r="U26">
        <f t="shared" si="1"/>
        <v>2</v>
      </c>
    </row>
    <row r="27" spans="1:21" ht="16" x14ac:dyDescent="0.2">
      <c r="A27" s="20">
        <v>42746</v>
      </c>
      <c r="B27" s="21">
        <v>16.3</v>
      </c>
      <c r="C27" s="16" t="s">
        <v>42</v>
      </c>
      <c r="D27" s="16" t="s">
        <v>161</v>
      </c>
      <c r="E27" s="22">
        <v>1</v>
      </c>
      <c r="F27" s="22">
        <v>3</v>
      </c>
      <c r="G27" s="22">
        <v>3</v>
      </c>
      <c r="H27" s="22" t="s">
        <v>36</v>
      </c>
      <c r="I27" s="22" t="s">
        <v>36</v>
      </c>
      <c r="J27" s="22">
        <v>0</v>
      </c>
      <c r="K27" s="17">
        <v>3.35</v>
      </c>
      <c r="L27" s="17"/>
      <c r="M27" s="17" t="s">
        <v>29</v>
      </c>
      <c r="N27" s="26">
        <f>((G27-1)*(1-(IF(H27="no",0,'MONTH 2'!$B$3)))+1)</f>
        <v>3</v>
      </c>
      <c r="O27" s="26">
        <f t="shared" si="0"/>
        <v>1</v>
      </c>
      <c r="P27" s="28">
        <f>IF(ISBLANK(M27),,IF(ISBLANK(F27),,(IF(M27="WON-EW",((((F27-1)*J27)*'MONTH 2'!$B$2)+('MONTH 2'!$B$2*(F27-1))),IF(M27="WON",((((F27-1)*J27)*'MONTH 2'!$B$2)+('MONTH 2'!$B$2*(F27-1))),IF(M27="PLACED",((((F27-1)*J27)*'MONTH 2'!$B$2)-'MONTH 2'!$B$2),IF(J27=0,-'MONTH 2'!$B$2,IF(J27=0,-'MONTH 2'!$B$2,-('MONTH 2'!$B$2*2)))))))*E27))</f>
        <v>40</v>
      </c>
      <c r="Q27" s="27">
        <f>IF(ISBLANK(M27),,IF(ISBLANK(G27),,(IF(M27="WON-EW",((((N27-1)*J27)*'MONTH 2'!$B$2)+('MONTH 2'!$B$2*(N27-1))),IF(M27="WON",((((N27-1)*J27)*'MONTH 2'!$B$2)+('MONTH 2'!$B$2*(N27-1))),IF(M27="PLACED",((((N27-1)*J27)*'MONTH 2'!$B$2)-'MONTH 2'!$B$2),IF(J27=0,-'MONTH 2'!$B$2,IF(J27=0,-'MONTH 2'!$B$2,-('MONTH 2'!$B$2*2)))))))*E27))</f>
        <v>40</v>
      </c>
      <c r="R27" s="27">
        <f>IF(ISBLANK(M27),,IF(U27&lt;&gt;1,((IF(M27="WON-EW",(((K27-1)*'MONTH 2'!$B$2)*(1-$B$3))+(((L27-1)*'MONTH 2'!$B$2)*(1-$B$3)),IF(M27="WON",(((K27-1)*'MONTH 2'!$B$2)*(1-$B$3)),IF(M27="PLACED",(((L27-1)*'MONTH 2'!$B$2)*(1-$B$3))-'MONTH 2'!$B$2,IF(J27=0,-'MONTH 2'!$B$2,-('MONTH 2'!$B$2*2))))))*E27),0))</f>
        <v>44.65</v>
      </c>
      <c r="T27" t="s">
        <v>163</v>
      </c>
      <c r="U27">
        <f t="shared" si="1"/>
        <v>2</v>
      </c>
    </row>
    <row r="28" spans="1:21" ht="16" x14ac:dyDescent="0.2">
      <c r="A28" s="20">
        <v>42748</v>
      </c>
      <c r="B28" s="21">
        <v>18.45</v>
      </c>
      <c r="C28" s="16" t="s">
        <v>48</v>
      </c>
      <c r="D28" s="16" t="s">
        <v>164</v>
      </c>
      <c r="E28" s="22">
        <v>1</v>
      </c>
      <c r="F28" s="22">
        <v>1.91</v>
      </c>
      <c r="G28" s="22">
        <v>1.91</v>
      </c>
      <c r="H28" s="22" t="s">
        <v>36</v>
      </c>
      <c r="I28" s="22" t="s">
        <v>36</v>
      </c>
      <c r="J28" s="22">
        <v>0</v>
      </c>
      <c r="K28" s="17">
        <v>1.74</v>
      </c>
      <c r="L28" s="17"/>
      <c r="M28" s="17" t="s">
        <v>29</v>
      </c>
      <c r="N28" s="26">
        <f>((G28-1)*(1-(IF(H28="no",0,'MONTH 2'!$B$3)))+1)</f>
        <v>1.91</v>
      </c>
      <c r="O28" s="26">
        <f t="shared" ref="O28:O91" si="2">E28*IF(I28="yes",2,1)</f>
        <v>1</v>
      </c>
      <c r="P28" s="28">
        <f>IF(ISBLANK(M28),,IF(ISBLANK(F28),,(IF(M28="WON-EW",((((F28-1)*J28)*'MONTH 2'!$B$2)+('MONTH 2'!$B$2*(F28-1))),IF(M28="WON",((((F28-1)*J28)*'MONTH 2'!$B$2)+('MONTH 2'!$B$2*(F28-1))),IF(M28="PLACED",((((F28-1)*J28)*'MONTH 2'!$B$2)-'MONTH 2'!$B$2),IF(J28=0,-'MONTH 2'!$B$2,IF(J28=0,-'MONTH 2'!$B$2,-('MONTH 2'!$B$2*2)))))))*E28))</f>
        <v>18.2</v>
      </c>
      <c r="Q28" s="27">
        <f>IF(ISBLANK(M28),,IF(ISBLANK(G28),,(IF(M28="WON-EW",((((N28-1)*J28)*'MONTH 2'!$B$2)+('MONTH 2'!$B$2*(N28-1))),IF(M28="WON",((((N28-1)*J28)*'MONTH 2'!$B$2)+('MONTH 2'!$B$2*(N28-1))),IF(M28="PLACED",((((N28-1)*J28)*'MONTH 2'!$B$2)-'MONTH 2'!$B$2),IF(J28=0,-'MONTH 2'!$B$2,IF(J28=0,-'MONTH 2'!$B$2,-('MONTH 2'!$B$2*2)))))))*E28))</f>
        <v>18.2</v>
      </c>
      <c r="R28" s="27">
        <f>IF(ISBLANK(M28),,IF(U28&lt;&gt;1,((IF(M28="WON-EW",(((K28-1)*'MONTH 2'!$B$2)*(1-$B$3))+(((L28-1)*'MONTH 2'!$B$2)*(1-$B$3)),IF(M28="WON",(((K28-1)*'MONTH 2'!$B$2)*(1-$B$3)),IF(M28="PLACED",(((L28-1)*'MONTH 2'!$B$2)*(1-$B$3))-'MONTH 2'!$B$2,IF(J28=0,-'MONTH 2'!$B$2,-('MONTH 2'!$B$2*2))))))*E28),0))</f>
        <v>14.06</v>
      </c>
      <c r="T28" t="s">
        <v>165</v>
      </c>
      <c r="U28">
        <f t="shared" si="1"/>
        <v>2</v>
      </c>
    </row>
    <row r="29" spans="1:21" ht="16" x14ac:dyDescent="0.2">
      <c r="A29" s="20">
        <v>42749</v>
      </c>
      <c r="B29" s="21">
        <v>12.3</v>
      </c>
      <c r="C29" s="16" t="s">
        <v>50</v>
      </c>
      <c r="D29" s="16" t="s">
        <v>166</v>
      </c>
      <c r="E29" s="22">
        <v>1</v>
      </c>
      <c r="F29" s="22">
        <v>1.67</v>
      </c>
      <c r="G29" s="22">
        <v>1.62</v>
      </c>
      <c r="H29" s="22" t="s">
        <v>36</v>
      </c>
      <c r="I29" s="22" t="s">
        <v>36</v>
      </c>
      <c r="J29" s="22">
        <v>0</v>
      </c>
      <c r="K29" s="17">
        <v>1.34</v>
      </c>
      <c r="L29" s="17"/>
      <c r="M29" s="17" t="s">
        <v>32</v>
      </c>
      <c r="N29" s="26">
        <f>((G29-1)*(1-(IF(H29="no",0,'MONTH 2'!$B$3)))+1)</f>
        <v>1.62</v>
      </c>
      <c r="O29" s="26">
        <f t="shared" si="2"/>
        <v>1</v>
      </c>
      <c r="P29" s="28">
        <f>IF(ISBLANK(M29),,IF(ISBLANK(F29),,(IF(M29="WON-EW",((((F29-1)*J29)*'MONTH 2'!$B$2)+('MONTH 2'!$B$2*(F29-1))),IF(M29="WON",((((F29-1)*J29)*'MONTH 2'!$B$2)+('MONTH 2'!$B$2*(F29-1))),IF(M29="PLACED",((((F29-1)*J29)*'MONTH 2'!$B$2)-'MONTH 2'!$B$2),IF(J29=0,-'MONTH 2'!$B$2,IF(J29=0,-'MONTH 2'!$B$2,-('MONTH 2'!$B$2*2)))))))*E29))</f>
        <v>-20</v>
      </c>
      <c r="Q29" s="27">
        <f>IF(ISBLANK(M29),,IF(ISBLANK(G29),,(IF(M29="WON-EW",((((N29-1)*J29)*'MONTH 2'!$B$2)+('MONTH 2'!$B$2*(N29-1))),IF(M29="WON",((((N29-1)*J29)*'MONTH 2'!$B$2)+('MONTH 2'!$B$2*(N29-1))),IF(M29="PLACED",((((N29-1)*J29)*'MONTH 2'!$B$2)-'MONTH 2'!$B$2),IF(J29=0,-'MONTH 2'!$B$2,IF(J29=0,-'MONTH 2'!$B$2,-('MONTH 2'!$B$2*2)))))))*E29))</f>
        <v>-20</v>
      </c>
      <c r="R29" s="27">
        <f>IF(ISBLANK(M29),,IF(U29&lt;&gt;1,((IF(M29="WON-EW",(((K29-1)*'MONTH 2'!$B$2)*(1-$B$3))+(((L29-1)*'MONTH 2'!$B$2)*(1-$B$3)),IF(M29="WON",(((K29-1)*'MONTH 2'!$B$2)*(1-$B$3)),IF(M29="PLACED",(((L29-1)*'MONTH 2'!$B$2)*(1-$B$3))-'MONTH 2'!$B$2,IF(J29=0,-'MONTH 2'!$B$2,-('MONTH 2'!$B$2*2))))))*E29),0))</f>
        <v>-20</v>
      </c>
      <c r="T29" t="s">
        <v>41</v>
      </c>
      <c r="U29">
        <f t="shared" ref="U29:U92" si="3">IF(ISBLANK(K29),1,IF(ISBLANK(L29),2,99))</f>
        <v>2</v>
      </c>
    </row>
    <row r="30" spans="1:21" ht="16" x14ac:dyDescent="0.2">
      <c r="A30" s="20">
        <v>42749</v>
      </c>
      <c r="B30" s="21">
        <v>15.15</v>
      </c>
      <c r="C30" s="16" t="s">
        <v>150</v>
      </c>
      <c r="D30" s="16" t="s">
        <v>167</v>
      </c>
      <c r="E30" s="22">
        <v>0.5</v>
      </c>
      <c r="F30" s="22">
        <v>6</v>
      </c>
      <c r="G30" s="22">
        <v>6</v>
      </c>
      <c r="H30" s="22" t="s">
        <v>36</v>
      </c>
      <c r="I30" s="22" t="s">
        <v>35</v>
      </c>
      <c r="J30" s="22">
        <v>0.2</v>
      </c>
      <c r="K30" s="22">
        <v>4.5999999999999996</v>
      </c>
      <c r="L30" s="17">
        <v>1.86</v>
      </c>
      <c r="M30" s="17" t="s">
        <v>31</v>
      </c>
      <c r="N30" s="26">
        <f>((G30-1)*(1-(IF(H30="no",0,'MONTH 2'!$B$3)))+1)</f>
        <v>6</v>
      </c>
      <c r="O30" s="26">
        <f t="shared" si="2"/>
        <v>1</v>
      </c>
      <c r="P30" s="28">
        <f>IF(ISBLANK(M30),,IF(ISBLANK(F30),,(IF(M30="WON-EW",((((F30-1)*J30)*'MONTH 2'!$B$2)+('MONTH 2'!$B$2*(F30-1))),IF(M30="WON",((((F30-1)*J30)*'MONTH 2'!$B$2)+('MONTH 2'!$B$2*(F30-1))),IF(M30="PLACED",((((F30-1)*J30)*'MONTH 2'!$B$2)-'MONTH 2'!$B$2),IF(J30=0,-'MONTH 2'!$B$2,IF(J30=0,-'MONTH 2'!$B$2,-('MONTH 2'!$B$2*2)))))))*E30))</f>
        <v>0</v>
      </c>
      <c r="Q30" s="27">
        <f>IF(ISBLANK(M30),,IF(ISBLANK(G30),,(IF(M30="WON-EW",((((N30-1)*J30)*'MONTH 2'!$B$2)+('MONTH 2'!$B$2*(N30-1))),IF(M30="WON",((((N30-1)*J30)*'MONTH 2'!$B$2)+('MONTH 2'!$B$2*(N30-1))),IF(M30="PLACED",((((N30-1)*J30)*'MONTH 2'!$B$2)-'MONTH 2'!$B$2),IF(J30=0,-'MONTH 2'!$B$2,IF(J30=0,-'MONTH 2'!$B$2,-('MONTH 2'!$B$2*2)))))))*E30))</f>
        <v>0</v>
      </c>
      <c r="R30" s="27">
        <f>IF(ISBLANK(M30),,IF(U30&lt;&gt;1,((IF(M30="WON-EW",(((K30-1)*'MONTH 2'!$B$2)*(1-$B$3))+(((L30-1)*'MONTH 2'!$B$2)*(1-$B$3)),IF(M30="WON",(((K30-1)*'MONTH 2'!$B$2)*(1-$B$3)),IF(M30="PLACED",(((L30-1)*'MONTH 2'!$B$2)*(1-$B$3))-'MONTH 2'!$B$2,IF(J30=0,-'MONTH 2'!$B$2,-('MONTH 2'!$B$2*2))))))*E30),0))</f>
        <v>-1.8299999999999983</v>
      </c>
      <c r="T30" t="s">
        <v>41</v>
      </c>
      <c r="U30">
        <f t="shared" si="3"/>
        <v>99</v>
      </c>
    </row>
    <row r="31" spans="1:21" ht="16" x14ac:dyDescent="0.2">
      <c r="A31" s="20">
        <v>42752</v>
      </c>
      <c r="B31" s="21">
        <v>14.3</v>
      </c>
      <c r="C31" s="16" t="s">
        <v>150</v>
      </c>
      <c r="D31" s="16" t="s">
        <v>168</v>
      </c>
      <c r="E31" s="22">
        <v>0.5</v>
      </c>
      <c r="F31" s="22">
        <v>11</v>
      </c>
      <c r="G31" s="22">
        <v>12</v>
      </c>
      <c r="H31" s="22" t="s">
        <v>36</v>
      </c>
      <c r="I31" s="22" t="s">
        <v>35</v>
      </c>
      <c r="J31" s="22">
        <v>0.25</v>
      </c>
      <c r="K31" s="22">
        <v>15</v>
      </c>
      <c r="L31" s="17"/>
      <c r="M31" s="17" t="s">
        <v>32</v>
      </c>
      <c r="N31" s="26">
        <f>((G31-1)*(1-(IF(H31="no",0,'MONTH 2'!$B$3)))+1)</f>
        <v>12</v>
      </c>
      <c r="O31" s="26">
        <f t="shared" si="2"/>
        <v>1</v>
      </c>
      <c r="P31" s="28">
        <f>IF(ISBLANK(M31),,IF(ISBLANK(F31),,(IF(M31="WON-EW",((((F31-1)*J31)*'MONTH 2'!$B$2)+('MONTH 2'!$B$2*(F31-1))),IF(M31="WON",((((F31-1)*J31)*'MONTH 2'!$B$2)+('MONTH 2'!$B$2*(F31-1))),IF(M31="PLACED",((((F31-1)*J31)*'MONTH 2'!$B$2)-'MONTH 2'!$B$2),IF(J31=0,-'MONTH 2'!$B$2,IF(J31=0,-'MONTH 2'!$B$2,-('MONTH 2'!$B$2*2)))))))*E31))</f>
        <v>-20</v>
      </c>
      <c r="Q31" s="27">
        <f>IF(ISBLANK(M31),,IF(ISBLANK(G31),,(IF(M31="WON-EW",((((N31-1)*J31)*'MONTH 2'!$B$2)+('MONTH 2'!$B$2*(N31-1))),IF(M31="WON",((((N31-1)*J31)*'MONTH 2'!$B$2)+('MONTH 2'!$B$2*(N31-1))),IF(M31="PLACED",((((N31-1)*J31)*'MONTH 2'!$B$2)-'MONTH 2'!$B$2),IF(J31=0,-'MONTH 2'!$B$2,IF(J31=0,-'MONTH 2'!$B$2,-('MONTH 2'!$B$2*2)))))))*E31))</f>
        <v>-20</v>
      </c>
      <c r="R31" s="27">
        <f>IF(ISBLANK(M31),,IF(U31&lt;&gt;1,((IF(M31="WON-EW",(((K31-1)*'MONTH 2'!$B$2)*(1-$B$3))+(((L31-1)*'MONTH 2'!$B$2)*(1-$B$3)),IF(M31="WON",(((K31-1)*'MONTH 2'!$B$2)*(1-$B$3)),IF(M31="PLACED",(((L31-1)*'MONTH 2'!$B$2)*(1-$B$3))-'MONTH 2'!$B$2,IF(J31=0,-'MONTH 2'!$B$2,-('MONTH 2'!$B$2*2))))))*E31),0))</f>
        <v>-20</v>
      </c>
      <c r="T31" t="s">
        <v>41</v>
      </c>
      <c r="U31">
        <f t="shared" si="3"/>
        <v>2</v>
      </c>
    </row>
    <row r="32" spans="1:21" ht="16" x14ac:dyDescent="0.2">
      <c r="A32" s="20">
        <v>42752</v>
      </c>
      <c r="B32" s="21">
        <v>14.55</v>
      </c>
      <c r="C32" s="16" t="s">
        <v>169</v>
      </c>
      <c r="D32" s="16" t="s">
        <v>80</v>
      </c>
      <c r="E32" s="22">
        <v>1</v>
      </c>
      <c r="F32" s="22">
        <v>3.5</v>
      </c>
      <c r="G32" s="22">
        <v>3.5</v>
      </c>
      <c r="H32" s="22" t="s">
        <v>36</v>
      </c>
      <c r="I32" s="22" t="s">
        <v>36</v>
      </c>
      <c r="J32" s="22">
        <v>0</v>
      </c>
      <c r="K32" s="17">
        <v>3.46</v>
      </c>
      <c r="L32" s="17"/>
      <c r="M32" s="17" t="s">
        <v>32</v>
      </c>
      <c r="N32" s="26">
        <f>((G32-1)*(1-(IF(H32="no",0,'MONTH 2'!$B$3)))+1)</f>
        <v>3.5</v>
      </c>
      <c r="O32" s="26">
        <f t="shared" si="2"/>
        <v>1</v>
      </c>
      <c r="P32" s="28">
        <f>IF(ISBLANK(M32),,IF(ISBLANK(F32),,(IF(M32="WON-EW",((((F32-1)*J32)*'MONTH 2'!$B$2)+('MONTH 2'!$B$2*(F32-1))),IF(M32="WON",((((F32-1)*J32)*'MONTH 2'!$B$2)+('MONTH 2'!$B$2*(F32-1))),IF(M32="PLACED",((((F32-1)*J32)*'MONTH 2'!$B$2)-'MONTH 2'!$B$2),IF(J32=0,-'MONTH 2'!$B$2,IF(J32=0,-'MONTH 2'!$B$2,-('MONTH 2'!$B$2*2)))))))*E32))</f>
        <v>-20</v>
      </c>
      <c r="Q32" s="27">
        <f>IF(ISBLANK(M32),,IF(ISBLANK(G32),,(IF(M32="WON-EW",((((N32-1)*J32)*'MONTH 2'!$B$2)+('MONTH 2'!$B$2*(N32-1))),IF(M32="WON",((((N32-1)*J32)*'MONTH 2'!$B$2)+('MONTH 2'!$B$2*(N32-1))),IF(M32="PLACED",((((N32-1)*J32)*'MONTH 2'!$B$2)-'MONTH 2'!$B$2),IF(J32=0,-'MONTH 2'!$B$2,IF(J32=0,-'MONTH 2'!$B$2,-('MONTH 2'!$B$2*2)))))))*E32))</f>
        <v>-20</v>
      </c>
      <c r="R32" s="27">
        <f>IF(ISBLANK(M32),,IF(U32&lt;&gt;1,((IF(M32="WON-EW",(((K32-1)*'MONTH 2'!$B$2)*(1-$B$3))+(((L32-1)*'MONTH 2'!$B$2)*(1-$B$3)),IF(M32="WON",(((K32-1)*'MONTH 2'!$B$2)*(1-$B$3)),IF(M32="PLACED",(((L32-1)*'MONTH 2'!$B$2)*(1-$B$3))-'MONTH 2'!$B$2,IF(J32=0,-'MONTH 2'!$B$2,-('MONTH 2'!$B$2*2))))))*E32),0))</f>
        <v>-20</v>
      </c>
      <c r="T32" t="s">
        <v>171</v>
      </c>
      <c r="U32">
        <f t="shared" si="3"/>
        <v>2</v>
      </c>
    </row>
    <row r="33" spans="1:21" ht="16" x14ac:dyDescent="0.2">
      <c r="A33" s="20">
        <v>42752</v>
      </c>
      <c r="B33" s="21">
        <v>17.399999999999999</v>
      </c>
      <c r="C33" s="16" t="s">
        <v>150</v>
      </c>
      <c r="D33" s="16" t="s">
        <v>170</v>
      </c>
      <c r="E33" s="22">
        <v>1</v>
      </c>
      <c r="F33" s="22">
        <v>2.88</v>
      </c>
      <c r="G33" s="22">
        <v>2.88</v>
      </c>
      <c r="H33" s="22" t="s">
        <v>36</v>
      </c>
      <c r="I33" s="22" t="s">
        <v>36</v>
      </c>
      <c r="J33" s="22">
        <v>0</v>
      </c>
      <c r="K33" s="17">
        <v>4.9400000000000004</v>
      </c>
      <c r="L33" s="17"/>
      <c r="M33" s="17" t="s">
        <v>32</v>
      </c>
      <c r="N33" s="26">
        <f>((G33-1)*(1-(IF(H33="no",0,'MONTH 2'!$B$3)))+1)</f>
        <v>2.88</v>
      </c>
      <c r="O33" s="26">
        <f t="shared" si="2"/>
        <v>1</v>
      </c>
      <c r="P33" s="28">
        <f>IF(ISBLANK(M33),,IF(ISBLANK(F33),,(IF(M33="WON-EW",((((F33-1)*J33)*'MONTH 2'!$B$2)+('MONTH 2'!$B$2*(F33-1))),IF(M33="WON",((((F33-1)*J33)*'MONTH 2'!$B$2)+('MONTH 2'!$B$2*(F33-1))),IF(M33="PLACED",((((F33-1)*J33)*'MONTH 2'!$B$2)-'MONTH 2'!$B$2),IF(J33=0,-'MONTH 2'!$B$2,IF(J33=0,-'MONTH 2'!$B$2,-('MONTH 2'!$B$2*2)))))))*E33))</f>
        <v>-20</v>
      </c>
      <c r="Q33" s="27">
        <f>IF(ISBLANK(M33),,IF(ISBLANK(G33),,(IF(M33="WON-EW",((((N33-1)*J33)*'MONTH 2'!$B$2)+('MONTH 2'!$B$2*(N33-1))),IF(M33="WON",((((N33-1)*J33)*'MONTH 2'!$B$2)+('MONTH 2'!$B$2*(N33-1))),IF(M33="PLACED",((((N33-1)*J33)*'MONTH 2'!$B$2)-'MONTH 2'!$B$2),IF(J33=0,-'MONTH 2'!$B$2,IF(J33=0,-'MONTH 2'!$B$2,-('MONTH 2'!$B$2*2)))))))*E33))</f>
        <v>-20</v>
      </c>
      <c r="R33" s="27">
        <f>IF(ISBLANK(M33),,IF(U33&lt;&gt;1,((IF(M33="WON-EW",(((K33-1)*'MONTH 2'!$B$2)*(1-$B$3))+(((L33-1)*'MONTH 2'!$B$2)*(1-$B$3)),IF(M33="WON",(((K33-1)*'MONTH 2'!$B$2)*(1-$B$3)),IF(M33="PLACED",(((L33-1)*'MONTH 2'!$B$2)*(1-$B$3))-'MONTH 2'!$B$2,IF(J33=0,-'MONTH 2'!$B$2,-('MONTH 2'!$B$2*2))))))*E33),0))</f>
        <v>-20</v>
      </c>
      <c r="T33" t="s">
        <v>41</v>
      </c>
      <c r="U33">
        <f t="shared" si="3"/>
        <v>2</v>
      </c>
    </row>
    <row r="34" spans="1:21" ht="16" x14ac:dyDescent="0.2">
      <c r="A34" s="20">
        <v>42753</v>
      </c>
      <c r="B34" s="21">
        <v>13.5</v>
      </c>
      <c r="C34" s="16" t="s">
        <v>68</v>
      </c>
      <c r="D34" s="16" t="s">
        <v>172</v>
      </c>
      <c r="E34" s="22">
        <v>1</v>
      </c>
      <c r="F34" s="22">
        <v>2.5</v>
      </c>
      <c r="G34" s="22">
        <v>2.75</v>
      </c>
      <c r="H34" s="22" t="s">
        <v>36</v>
      </c>
      <c r="I34" s="22" t="s">
        <v>36</v>
      </c>
      <c r="J34" s="22">
        <v>0</v>
      </c>
      <c r="K34" s="22">
        <v>3.6</v>
      </c>
      <c r="L34" s="17"/>
      <c r="M34" s="17" t="s">
        <v>32</v>
      </c>
      <c r="N34" s="26">
        <f>((G34-1)*(1-(IF(H34="no",0,'MONTH 2'!$B$3)))+1)</f>
        <v>2.75</v>
      </c>
      <c r="O34" s="26">
        <f t="shared" si="2"/>
        <v>1</v>
      </c>
      <c r="P34" s="28">
        <f>IF(ISBLANK(M34),,IF(ISBLANK(F34),,(IF(M34="WON-EW",((((F34-1)*J34)*'MONTH 2'!$B$2)+('MONTH 2'!$B$2*(F34-1))),IF(M34="WON",((((F34-1)*J34)*'MONTH 2'!$B$2)+('MONTH 2'!$B$2*(F34-1))),IF(M34="PLACED",((((F34-1)*J34)*'MONTH 2'!$B$2)-'MONTH 2'!$B$2),IF(J34=0,-'MONTH 2'!$B$2,IF(J34=0,-'MONTH 2'!$B$2,-('MONTH 2'!$B$2*2)))))))*E34))</f>
        <v>-20</v>
      </c>
      <c r="Q34" s="27">
        <f>IF(ISBLANK(M34),,IF(ISBLANK(G34),,(IF(M34="WON-EW",((((N34-1)*J34)*'MONTH 2'!$B$2)+('MONTH 2'!$B$2*(N34-1))),IF(M34="WON",((((N34-1)*J34)*'MONTH 2'!$B$2)+('MONTH 2'!$B$2*(N34-1))),IF(M34="PLACED",((((N34-1)*J34)*'MONTH 2'!$B$2)-'MONTH 2'!$B$2),IF(J34=0,-'MONTH 2'!$B$2,IF(J34=0,-'MONTH 2'!$B$2,-('MONTH 2'!$B$2*2)))))))*E34))</f>
        <v>-20</v>
      </c>
      <c r="R34" s="27">
        <f>IF(ISBLANK(M34),,IF(U34&lt;&gt;1,((IF(M34="WON-EW",(((K34-1)*'MONTH 2'!$B$2)*(1-$B$3))+(((L34-1)*'MONTH 2'!$B$2)*(1-$B$3)),IF(M34="WON",(((K34-1)*'MONTH 2'!$B$2)*(1-$B$3)),IF(M34="PLACED",(((L34-1)*'MONTH 2'!$B$2)*(1-$B$3))-'MONTH 2'!$B$2,IF(J34=0,-'MONTH 2'!$B$2,-('MONTH 2'!$B$2*2))))))*E34),0))</f>
        <v>-20</v>
      </c>
      <c r="T34" t="s">
        <v>41</v>
      </c>
      <c r="U34">
        <f t="shared" si="3"/>
        <v>2</v>
      </c>
    </row>
    <row r="35" spans="1:21" ht="16" x14ac:dyDescent="0.2">
      <c r="A35" s="20">
        <v>42753</v>
      </c>
      <c r="B35" s="21">
        <v>18.5</v>
      </c>
      <c r="C35" s="16" t="s">
        <v>150</v>
      </c>
      <c r="D35" s="16" t="s">
        <v>173</v>
      </c>
      <c r="E35" s="22">
        <v>1</v>
      </c>
      <c r="F35" s="22">
        <v>3.5</v>
      </c>
      <c r="G35" s="22">
        <v>3.25</v>
      </c>
      <c r="H35" s="22" t="s">
        <v>36</v>
      </c>
      <c r="I35" s="22" t="s">
        <v>36</v>
      </c>
      <c r="J35" s="22">
        <v>0</v>
      </c>
      <c r="K35" s="22">
        <v>5</v>
      </c>
      <c r="M35" s="17" t="s">
        <v>32</v>
      </c>
      <c r="N35" s="26">
        <f>((G35-1)*(1-(IF(H35="no",0,'MONTH 2'!$B$3)))+1)</f>
        <v>3.25</v>
      </c>
      <c r="O35" s="26">
        <f t="shared" si="2"/>
        <v>1</v>
      </c>
      <c r="P35" s="28">
        <f>IF(ISBLANK(M35),,IF(ISBLANK(F35),,(IF(M35="WON-EW",((((F35-1)*J35)*'MONTH 2'!$B$2)+('MONTH 2'!$B$2*(F35-1))),IF(M35="WON",((((F35-1)*J35)*'MONTH 2'!$B$2)+('MONTH 2'!$B$2*(F35-1))),IF(M35="PLACED",((((F35-1)*J35)*'MONTH 2'!$B$2)-'MONTH 2'!$B$2),IF(J35=0,-'MONTH 2'!$B$2,IF(J35=0,-'MONTH 2'!$B$2,-('MONTH 2'!$B$2*2)))))))*E35))</f>
        <v>-20</v>
      </c>
      <c r="Q35" s="27">
        <f>IF(ISBLANK(M35),,IF(ISBLANK(G35),,(IF(M35="WON-EW",((((N35-1)*J35)*'MONTH 2'!$B$2)+('MONTH 2'!$B$2*(N35-1))),IF(M35="WON",((((N35-1)*J35)*'MONTH 2'!$B$2)+('MONTH 2'!$B$2*(N35-1))),IF(M35="PLACED",((((N35-1)*J35)*'MONTH 2'!$B$2)-'MONTH 2'!$B$2),IF(J35=0,-'MONTH 2'!$B$2,IF(J35=0,-'MONTH 2'!$B$2,-('MONTH 2'!$B$2*2)))))))*E35))</f>
        <v>-20</v>
      </c>
      <c r="R35" s="27">
        <f>IF(ISBLANK(M35),,IF(U35&lt;&gt;1,((IF(M35="WON-EW",(((K35-1)*'MONTH 2'!$B$2)*(1-$B$3))+(((L35-1)*'MONTH 2'!$B$2)*(1-$B$3)),IF(M35="WON",(((K35-1)*'MONTH 2'!$B$2)*(1-$B$3)),IF(M35="PLACED",(((L35-1)*'MONTH 2'!$B$2)*(1-$B$3))-'MONTH 2'!$B$2,IF(J35=0,-'MONTH 2'!$B$2,-('MONTH 2'!$B$2*2))))))*E35),0))</f>
        <v>-20</v>
      </c>
      <c r="T35" t="s">
        <v>41</v>
      </c>
      <c r="U35">
        <f t="shared" si="3"/>
        <v>2</v>
      </c>
    </row>
    <row r="36" spans="1:21" ht="16" x14ac:dyDescent="0.2">
      <c r="A36" s="20">
        <v>42754</v>
      </c>
      <c r="B36" s="21">
        <v>13.1</v>
      </c>
      <c r="C36" s="16" t="s">
        <v>174</v>
      </c>
      <c r="D36" s="16" t="s">
        <v>175</v>
      </c>
      <c r="E36" s="22">
        <v>1</v>
      </c>
      <c r="F36" s="22">
        <v>2.5</v>
      </c>
      <c r="G36" s="22">
        <v>2.1</v>
      </c>
      <c r="H36" s="22" t="s">
        <v>36</v>
      </c>
      <c r="I36" s="22" t="s">
        <v>36</v>
      </c>
      <c r="J36" s="22">
        <v>0</v>
      </c>
      <c r="K36" s="17">
        <v>2.35</v>
      </c>
      <c r="M36" s="17" t="s">
        <v>32</v>
      </c>
      <c r="N36" s="26">
        <f>((G36-1)*(1-(IF(H36="no",0,'MONTH 2'!$B$3)))+1)</f>
        <v>2.1</v>
      </c>
      <c r="O36" s="26">
        <f t="shared" si="2"/>
        <v>1</v>
      </c>
      <c r="P36" s="28">
        <f>IF(ISBLANK(M36),,IF(ISBLANK(F36),,(IF(M36="WON-EW",((((F36-1)*J36)*'MONTH 2'!$B$2)+('MONTH 2'!$B$2*(F36-1))),IF(M36="WON",((((F36-1)*J36)*'MONTH 2'!$B$2)+('MONTH 2'!$B$2*(F36-1))),IF(M36="PLACED",((((F36-1)*J36)*'MONTH 2'!$B$2)-'MONTH 2'!$B$2),IF(J36=0,-'MONTH 2'!$B$2,IF(J36=0,-'MONTH 2'!$B$2,-('MONTH 2'!$B$2*2)))))))*E36))</f>
        <v>-20</v>
      </c>
      <c r="Q36" s="27">
        <f>IF(ISBLANK(M36),,IF(ISBLANK(G36),,(IF(M36="WON-EW",((((N36-1)*J36)*'MONTH 2'!$B$2)+('MONTH 2'!$B$2*(N36-1))),IF(M36="WON",((((N36-1)*J36)*'MONTH 2'!$B$2)+('MONTH 2'!$B$2*(N36-1))),IF(M36="PLACED",((((N36-1)*J36)*'MONTH 2'!$B$2)-'MONTH 2'!$B$2),IF(J36=0,-'MONTH 2'!$B$2,IF(J36=0,-'MONTH 2'!$B$2,-('MONTH 2'!$B$2*2)))))))*E36))</f>
        <v>-20</v>
      </c>
      <c r="R36" s="27">
        <f>IF(ISBLANK(M36),,IF(U36&lt;&gt;1,((IF(M36="WON-EW",(((K36-1)*'MONTH 2'!$B$2)*(1-$B$3))+(((L36-1)*'MONTH 2'!$B$2)*(1-$B$3)),IF(M36="WON",(((K36-1)*'MONTH 2'!$B$2)*(1-$B$3)),IF(M36="PLACED",(((L36-1)*'MONTH 2'!$B$2)*(1-$B$3))-'MONTH 2'!$B$2,IF(J36=0,-'MONTH 2'!$B$2,-('MONTH 2'!$B$2*2))))))*E36),0))</f>
        <v>-20</v>
      </c>
      <c r="T36" t="s">
        <v>177</v>
      </c>
      <c r="U36">
        <f t="shared" si="3"/>
        <v>2</v>
      </c>
    </row>
    <row r="37" spans="1:21" ht="16" x14ac:dyDescent="0.2">
      <c r="A37" s="20">
        <v>42754</v>
      </c>
      <c r="B37" s="21">
        <v>14.5</v>
      </c>
      <c r="C37" s="16" t="s">
        <v>174</v>
      </c>
      <c r="D37" s="16" t="s">
        <v>176</v>
      </c>
      <c r="E37" s="22">
        <v>1</v>
      </c>
      <c r="F37" s="22">
        <v>1.83</v>
      </c>
      <c r="G37" s="22">
        <v>1.8</v>
      </c>
      <c r="H37" s="22" t="s">
        <v>36</v>
      </c>
      <c r="I37" s="22" t="s">
        <v>36</v>
      </c>
      <c r="J37" s="22">
        <v>0</v>
      </c>
      <c r="K37" s="17">
        <v>1.82</v>
      </c>
      <c r="L37" s="17"/>
      <c r="M37" s="17" t="s">
        <v>29</v>
      </c>
      <c r="N37" s="26">
        <f>((G37-1)*(1-(IF(H37="no",0,'MONTH 2'!$B$3)))+1)</f>
        <v>1.8</v>
      </c>
      <c r="O37" s="26">
        <f t="shared" si="2"/>
        <v>1</v>
      </c>
      <c r="P37" s="28">
        <f>IF(ISBLANK(M37),,IF(ISBLANK(F37),,(IF(M37="WON-EW",((((F37-1)*J37)*'MONTH 2'!$B$2)+('MONTH 2'!$B$2*(F37-1))),IF(M37="WON",((((F37-1)*J37)*'MONTH 2'!$B$2)+('MONTH 2'!$B$2*(F37-1))),IF(M37="PLACED",((((F37-1)*J37)*'MONTH 2'!$B$2)-'MONTH 2'!$B$2),IF(J37=0,-'MONTH 2'!$B$2,IF(J37=0,-'MONTH 2'!$B$2,-('MONTH 2'!$B$2*2)))))))*E37))</f>
        <v>16.600000000000001</v>
      </c>
      <c r="Q37" s="27">
        <f>IF(ISBLANK(M37),,IF(ISBLANK(G37),,(IF(M37="WON-EW",((((N37-1)*J37)*'MONTH 2'!$B$2)+('MONTH 2'!$B$2*(N37-1))),IF(M37="WON",((((N37-1)*J37)*'MONTH 2'!$B$2)+('MONTH 2'!$B$2*(N37-1))),IF(M37="PLACED",((((N37-1)*J37)*'MONTH 2'!$B$2)-'MONTH 2'!$B$2),IF(J37=0,-'MONTH 2'!$B$2,IF(J37=0,-'MONTH 2'!$B$2,-('MONTH 2'!$B$2*2)))))))*E37))</f>
        <v>16</v>
      </c>
      <c r="R37" s="27">
        <f>IF(ISBLANK(M37),,IF(U37&lt;&gt;1,((IF(M37="WON-EW",(((K37-1)*'MONTH 2'!$B$2)*(1-$B$3))+(((L37-1)*'MONTH 2'!$B$2)*(1-$B$3)),IF(M37="WON",(((K37-1)*'MONTH 2'!$B$2)*(1-$B$3)),IF(M37="PLACED",(((L37-1)*'MONTH 2'!$B$2)*(1-$B$3))-'MONTH 2'!$B$2,IF(J37=0,-'MONTH 2'!$B$2,-('MONTH 2'!$B$2*2))))))*E37),0))</f>
        <v>15.580000000000002</v>
      </c>
      <c r="T37" t="s">
        <v>41</v>
      </c>
      <c r="U37">
        <f t="shared" si="3"/>
        <v>2</v>
      </c>
    </row>
    <row r="38" spans="1:21" ht="16" x14ac:dyDescent="0.2">
      <c r="A38" s="20">
        <v>42755</v>
      </c>
      <c r="B38" s="21">
        <v>13</v>
      </c>
      <c r="C38" s="16" t="s">
        <v>77</v>
      </c>
      <c r="D38" s="16" t="s">
        <v>178</v>
      </c>
      <c r="E38" s="22">
        <v>1</v>
      </c>
      <c r="F38" s="22">
        <v>2.75</v>
      </c>
      <c r="G38" s="22">
        <v>2.75</v>
      </c>
      <c r="H38" s="22" t="s">
        <v>36</v>
      </c>
      <c r="I38" s="22" t="s">
        <v>36</v>
      </c>
      <c r="J38" s="22">
        <v>0</v>
      </c>
      <c r="K38" s="17">
        <v>2.83</v>
      </c>
      <c r="L38" s="17"/>
      <c r="M38" s="17" t="s">
        <v>32</v>
      </c>
      <c r="N38" s="26">
        <f>((G38-1)*(1-(IF(H38="no",0,'MONTH 2'!$B$3)))+1)</f>
        <v>2.75</v>
      </c>
      <c r="O38" s="26">
        <f t="shared" si="2"/>
        <v>1</v>
      </c>
      <c r="P38" s="28">
        <f>IF(ISBLANK(M38),,IF(ISBLANK(F38),,(IF(M38="WON-EW",((((F38-1)*J38)*'MONTH 2'!$B$2)+('MONTH 2'!$B$2*(F38-1))),IF(M38="WON",((((F38-1)*J38)*'MONTH 2'!$B$2)+('MONTH 2'!$B$2*(F38-1))),IF(M38="PLACED",((((F38-1)*J38)*'MONTH 2'!$B$2)-'MONTH 2'!$B$2),IF(J38=0,-'MONTH 2'!$B$2,IF(J38=0,-'MONTH 2'!$B$2,-('MONTH 2'!$B$2*2)))))))*E38))</f>
        <v>-20</v>
      </c>
      <c r="Q38" s="27">
        <f>IF(ISBLANK(M38),,IF(ISBLANK(G38),,(IF(M38="WON-EW",((((N38-1)*J38)*'MONTH 2'!$B$2)+('MONTH 2'!$B$2*(N38-1))),IF(M38="WON",((((N38-1)*J38)*'MONTH 2'!$B$2)+('MONTH 2'!$B$2*(N38-1))),IF(M38="PLACED",((((N38-1)*J38)*'MONTH 2'!$B$2)-'MONTH 2'!$B$2),IF(J38=0,-'MONTH 2'!$B$2,IF(J38=0,-'MONTH 2'!$B$2,-('MONTH 2'!$B$2*2)))))))*E38))</f>
        <v>-20</v>
      </c>
      <c r="R38" s="27">
        <f>IF(ISBLANK(M38),,IF(U38&lt;&gt;1,((IF(M38="WON-EW",(((K38-1)*'MONTH 2'!$B$2)*(1-$B$3))+(((L38-1)*'MONTH 2'!$B$2)*(1-$B$3)),IF(M38="WON",(((K38-1)*'MONTH 2'!$B$2)*(1-$B$3)),IF(M38="PLACED",(((L38-1)*'MONTH 2'!$B$2)*(1-$B$3))-'MONTH 2'!$B$2,IF(J38=0,-'MONTH 2'!$B$2,-('MONTH 2'!$B$2*2))))))*E38),0))</f>
        <v>-20</v>
      </c>
      <c r="T38" t="s">
        <v>41</v>
      </c>
      <c r="U38">
        <f t="shared" si="3"/>
        <v>2</v>
      </c>
    </row>
    <row r="39" spans="1:21" ht="16" x14ac:dyDescent="0.2">
      <c r="A39" s="20">
        <v>42755</v>
      </c>
      <c r="B39" s="21">
        <v>14.1</v>
      </c>
      <c r="C39" s="16" t="s">
        <v>179</v>
      </c>
      <c r="D39" s="16" t="s">
        <v>180</v>
      </c>
      <c r="E39" s="22">
        <v>1</v>
      </c>
      <c r="F39" s="22">
        <v>2.67</v>
      </c>
      <c r="G39" s="22">
        <v>3</v>
      </c>
      <c r="H39" s="22" t="s">
        <v>36</v>
      </c>
      <c r="I39" s="22" t="s">
        <v>36</v>
      </c>
      <c r="J39" s="22">
        <v>0</v>
      </c>
      <c r="K39" s="22">
        <v>3.1</v>
      </c>
      <c r="L39" s="17"/>
      <c r="M39" s="17" t="s">
        <v>32</v>
      </c>
      <c r="N39" s="26">
        <f>((G39-1)*(1-(IF(H39="no",0,'MONTH 2'!$B$3)))+1)</f>
        <v>3</v>
      </c>
      <c r="O39" s="26">
        <f t="shared" si="2"/>
        <v>1</v>
      </c>
      <c r="P39" s="28">
        <f>IF(ISBLANK(M39),,IF(ISBLANK(F39),,(IF(M39="WON-EW",((((F39-1)*J39)*'MONTH 2'!$B$2)+('MONTH 2'!$B$2*(F39-1))),IF(M39="WON",((((F39-1)*J39)*'MONTH 2'!$B$2)+('MONTH 2'!$B$2*(F39-1))),IF(M39="PLACED",((((F39-1)*J39)*'MONTH 2'!$B$2)-'MONTH 2'!$B$2),IF(J39=0,-'MONTH 2'!$B$2,IF(J39=0,-'MONTH 2'!$B$2,-('MONTH 2'!$B$2*2)))))))*E39))</f>
        <v>-20</v>
      </c>
      <c r="Q39" s="27">
        <f>IF(ISBLANK(M39),,IF(ISBLANK(G39),,(IF(M39="WON-EW",((((N39-1)*J39)*'MONTH 2'!$B$2)+('MONTH 2'!$B$2*(N39-1))),IF(M39="WON",((((N39-1)*J39)*'MONTH 2'!$B$2)+('MONTH 2'!$B$2*(N39-1))),IF(M39="PLACED",((((N39-1)*J39)*'MONTH 2'!$B$2)-'MONTH 2'!$B$2),IF(J39=0,-'MONTH 2'!$B$2,IF(J39=0,-'MONTH 2'!$B$2,-('MONTH 2'!$B$2*2)))))))*E39))</f>
        <v>-20</v>
      </c>
      <c r="R39" s="27">
        <f>IF(ISBLANK(M39),,IF(U39&lt;&gt;1,((IF(M39="WON-EW",(((K39-1)*'MONTH 2'!$B$2)*(1-$B$3))+(((L39-1)*'MONTH 2'!$B$2)*(1-$B$3)),IF(M39="WON",(((K39-1)*'MONTH 2'!$B$2)*(1-$B$3)),IF(M39="PLACED",(((L39-1)*'MONTH 2'!$B$2)*(1-$B$3))-'MONTH 2'!$B$2,IF(J39=0,-'MONTH 2'!$B$2,-('MONTH 2'!$B$2*2))))))*E39),0))</f>
        <v>-20</v>
      </c>
      <c r="T39" t="s">
        <v>41</v>
      </c>
      <c r="U39">
        <f t="shared" si="3"/>
        <v>2</v>
      </c>
    </row>
    <row r="40" spans="1:21" ht="16" x14ac:dyDescent="0.2">
      <c r="A40" s="20">
        <v>42756</v>
      </c>
      <c r="B40" s="21">
        <v>14.05</v>
      </c>
      <c r="C40" s="16" t="s">
        <v>181</v>
      </c>
      <c r="D40" s="16" t="s">
        <v>182</v>
      </c>
      <c r="E40" s="22">
        <v>1</v>
      </c>
      <c r="F40" s="22">
        <v>3.5</v>
      </c>
      <c r="G40" s="22">
        <v>3.25</v>
      </c>
      <c r="H40" s="22" t="s">
        <v>36</v>
      </c>
      <c r="I40" s="22" t="s">
        <v>36</v>
      </c>
      <c r="J40" s="22">
        <v>0</v>
      </c>
      <c r="K40" s="17">
        <v>1.84</v>
      </c>
      <c r="L40" s="17"/>
      <c r="M40" s="17" t="s">
        <v>29</v>
      </c>
      <c r="N40" s="26">
        <f>((G40-1)*(1-(IF(H40="no",0,'MONTH 2'!$B$3)))+1)</f>
        <v>3.25</v>
      </c>
      <c r="O40" s="26">
        <f t="shared" si="2"/>
        <v>1</v>
      </c>
      <c r="P40" s="28">
        <f>IF(ISBLANK(M40),,IF(ISBLANK(F40),,(IF(M40="WON-EW",((((F40-1)*J40)*'MONTH 2'!$B$2)+('MONTH 2'!$B$2*(F40-1))),IF(M40="WON",((((F40-1)*J40)*'MONTH 2'!$B$2)+('MONTH 2'!$B$2*(F40-1))),IF(M40="PLACED",((((F40-1)*J40)*'MONTH 2'!$B$2)-'MONTH 2'!$B$2),IF(J40=0,-'MONTH 2'!$B$2,IF(J40=0,-'MONTH 2'!$B$2,-('MONTH 2'!$B$2*2)))))))*E40))</f>
        <v>50</v>
      </c>
      <c r="Q40" s="27">
        <f>IF(ISBLANK(M40),,IF(ISBLANK(G40),,(IF(M40="WON-EW",((((N40-1)*J40)*'MONTH 2'!$B$2)+('MONTH 2'!$B$2*(N40-1))),IF(M40="WON",((((N40-1)*J40)*'MONTH 2'!$B$2)+('MONTH 2'!$B$2*(N40-1))),IF(M40="PLACED",((((N40-1)*J40)*'MONTH 2'!$B$2)-'MONTH 2'!$B$2),IF(J40=0,-'MONTH 2'!$B$2,IF(J40=0,-'MONTH 2'!$B$2,-('MONTH 2'!$B$2*2)))))))*E40))</f>
        <v>45</v>
      </c>
      <c r="R40" s="27">
        <f>IF(ISBLANK(M40),,IF(U40&lt;&gt;1,((IF(M40="WON-EW",(((K40-1)*'MONTH 2'!$B$2)*(1-$B$3))+(((L40-1)*'MONTH 2'!$B$2)*(1-$B$3)),IF(M40="WON",(((K40-1)*'MONTH 2'!$B$2)*(1-$B$3)),IF(M40="PLACED",(((L40-1)*'MONTH 2'!$B$2)*(1-$B$3))-'MONTH 2'!$B$2,IF(J40=0,-'MONTH 2'!$B$2,-('MONTH 2'!$B$2*2))))))*E40),0))</f>
        <v>15.959999999999999</v>
      </c>
      <c r="T40" t="s">
        <v>41</v>
      </c>
      <c r="U40">
        <f t="shared" si="3"/>
        <v>2</v>
      </c>
    </row>
    <row r="41" spans="1:21" ht="16" x14ac:dyDescent="0.2">
      <c r="A41" s="20">
        <v>42756</v>
      </c>
      <c r="B41" s="21">
        <v>14.4</v>
      </c>
      <c r="C41" s="16" t="s">
        <v>181</v>
      </c>
      <c r="D41" s="16" t="s">
        <v>183</v>
      </c>
      <c r="E41" s="22">
        <v>1</v>
      </c>
      <c r="F41" s="22">
        <v>2.63</v>
      </c>
      <c r="G41" s="22">
        <v>2.6</v>
      </c>
      <c r="H41" s="22" t="s">
        <v>36</v>
      </c>
      <c r="I41" s="22" t="s">
        <v>36</v>
      </c>
      <c r="J41" s="22">
        <v>0</v>
      </c>
      <c r="K41" s="17">
        <v>3.01</v>
      </c>
      <c r="L41" s="17"/>
      <c r="M41" s="17" t="s">
        <v>32</v>
      </c>
      <c r="N41" s="26">
        <f>((G41-1)*(1-(IF(H41="no",0,'MONTH 2'!$B$3)))+1)</f>
        <v>2.6</v>
      </c>
      <c r="O41" s="26">
        <f t="shared" si="2"/>
        <v>1</v>
      </c>
      <c r="P41" s="28">
        <f>IF(ISBLANK(M41),,IF(ISBLANK(F41),,(IF(M41="WON-EW",((((F41-1)*J41)*'MONTH 2'!$B$2)+('MONTH 2'!$B$2*(F41-1))),IF(M41="WON",((((F41-1)*J41)*'MONTH 2'!$B$2)+('MONTH 2'!$B$2*(F41-1))),IF(M41="PLACED",((((F41-1)*J41)*'MONTH 2'!$B$2)-'MONTH 2'!$B$2),IF(J41=0,-'MONTH 2'!$B$2,IF(J41=0,-'MONTH 2'!$B$2,-('MONTH 2'!$B$2*2)))))))*E41))</f>
        <v>-20</v>
      </c>
      <c r="Q41" s="27">
        <f>IF(ISBLANK(M41),,IF(ISBLANK(G41),,(IF(M41="WON-EW",((((N41-1)*J41)*'MONTH 2'!$B$2)+('MONTH 2'!$B$2*(N41-1))),IF(M41="WON",((((N41-1)*J41)*'MONTH 2'!$B$2)+('MONTH 2'!$B$2*(N41-1))),IF(M41="PLACED",((((N41-1)*J41)*'MONTH 2'!$B$2)-'MONTH 2'!$B$2),IF(J41=0,-'MONTH 2'!$B$2,IF(J41=0,-'MONTH 2'!$B$2,-('MONTH 2'!$B$2*2)))))))*E41))</f>
        <v>-20</v>
      </c>
      <c r="R41" s="27">
        <f>IF(ISBLANK(M41),,IF(U41&lt;&gt;1,((IF(M41="WON-EW",(((K41-1)*'MONTH 2'!$B$2)*(1-$B$3))+(((L41-1)*'MONTH 2'!$B$2)*(1-$B$3)),IF(M41="WON",(((K41-1)*'MONTH 2'!$B$2)*(1-$B$3)),IF(M41="PLACED",(((L41-1)*'MONTH 2'!$B$2)*(1-$B$3))-'MONTH 2'!$B$2,IF(J41=0,-'MONTH 2'!$B$2,-('MONTH 2'!$B$2*2))))))*E41),0))</f>
        <v>-20</v>
      </c>
      <c r="T41" t="s">
        <v>41</v>
      </c>
      <c r="U41">
        <f t="shared" si="3"/>
        <v>2</v>
      </c>
    </row>
    <row r="42" spans="1:21" ht="16" x14ac:dyDescent="0.2">
      <c r="A42" s="20">
        <v>42756</v>
      </c>
      <c r="B42" s="21">
        <v>15.15</v>
      </c>
      <c r="C42" s="16" t="s">
        <v>181</v>
      </c>
      <c r="D42" s="16" t="s">
        <v>184</v>
      </c>
      <c r="E42" s="22">
        <v>0.5</v>
      </c>
      <c r="F42" s="22">
        <v>5.5</v>
      </c>
      <c r="G42" s="22">
        <v>5.5</v>
      </c>
      <c r="H42" s="22" t="s">
        <v>36</v>
      </c>
      <c r="I42" s="22" t="s">
        <v>35</v>
      </c>
      <c r="J42" s="22">
        <v>0.25</v>
      </c>
      <c r="K42" s="17">
        <v>5.75</v>
      </c>
      <c r="L42" s="17">
        <v>2.2000000000000002</v>
      </c>
      <c r="M42" s="17" t="s">
        <v>30</v>
      </c>
      <c r="N42" s="26">
        <f>((G42-1)*(1-(IF(H42="no",0,'MONTH 2'!$B$3)))+1)</f>
        <v>5.5</v>
      </c>
      <c r="O42" s="26">
        <f t="shared" si="2"/>
        <v>1</v>
      </c>
      <c r="P42" s="28">
        <f>IF(ISBLANK(M42),,IF(ISBLANK(F42),,(IF(M42="WON-EW",((((F42-1)*J42)*'MONTH 2'!$B$2)+('MONTH 2'!$B$2*(F42-1))),IF(M42="WON",((((F42-1)*J42)*'MONTH 2'!$B$2)+('MONTH 2'!$B$2*(F42-1))),IF(M42="PLACED",((((F42-1)*J42)*'MONTH 2'!$B$2)-'MONTH 2'!$B$2),IF(J42=0,-'MONTH 2'!$B$2,IF(J42=0,-'MONTH 2'!$B$2,-('MONTH 2'!$B$2*2)))))))*E42))</f>
        <v>56.25</v>
      </c>
      <c r="Q42" s="27">
        <f>IF(ISBLANK(M42),,IF(ISBLANK(G42),,(IF(M42="WON-EW",((((N42-1)*J42)*'MONTH 2'!$B$2)+('MONTH 2'!$B$2*(N42-1))),IF(M42="WON",((((N42-1)*J42)*'MONTH 2'!$B$2)+('MONTH 2'!$B$2*(N42-1))),IF(M42="PLACED",((((N42-1)*J42)*'MONTH 2'!$B$2)-'MONTH 2'!$B$2),IF(J42=0,-'MONTH 2'!$B$2,IF(J42=0,-'MONTH 2'!$B$2,-('MONTH 2'!$B$2*2)))))))*E42))</f>
        <v>56.25</v>
      </c>
      <c r="R42" s="27">
        <f>IF(ISBLANK(M42),,IF(U42&lt;&gt;1,((IF(M42="WON-EW",(((K42-1)*'MONTH 2'!$B$2)*(1-$B$3))+(((L42-1)*'MONTH 2'!$B$2)*(1-$B$3)),IF(M42="WON",(((K42-1)*'MONTH 2'!$B$2)*(1-$B$3)),IF(M42="PLACED",(((L42-1)*'MONTH 2'!$B$2)*(1-$B$3))-'MONTH 2'!$B$2,IF(J42=0,-'MONTH 2'!$B$2,-('MONTH 2'!$B$2*2))))))*E42),0))</f>
        <v>56.524999999999999</v>
      </c>
      <c r="T42" t="s">
        <v>41</v>
      </c>
      <c r="U42">
        <f t="shared" si="3"/>
        <v>99</v>
      </c>
    </row>
    <row r="43" spans="1:21" ht="16" x14ac:dyDescent="0.2">
      <c r="E43" s="22"/>
      <c r="F43" s="22"/>
      <c r="H43" s="22"/>
      <c r="I43" s="22"/>
      <c r="J43" s="22"/>
      <c r="K43" s="17"/>
      <c r="L43" s="17"/>
      <c r="M43" s="17"/>
      <c r="N43" s="26">
        <f>((G43-1)*(1-(IF(H43="no",0,'MONTH 2'!$B$3)))+1)</f>
        <v>5.0000000000000044E-2</v>
      </c>
      <c r="O43" s="26">
        <f t="shared" si="2"/>
        <v>0</v>
      </c>
      <c r="P43" s="28">
        <f>IF(ISBLANK(M43),,IF(ISBLANK(F43),,(IF(M43="WON-EW",((((F43-1)*J43)*'MONTH 2'!$B$2)+('MONTH 2'!$B$2*(F43-1))),IF(M43="WON",((((F43-1)*J43)*'MONTH 2'!$B$2)+('MONTH 2'!$B$2*(F43-1))),IF(M43="PLACED",((((F43-1)*J43)*'MONTH 2'!$B$2)-'MONTH 2'!$B$2),IF(J43=0,-'MONTH 2'!$B$2,IF(J43=0,-'MONTH 2'!$B$2,-('MONTH 2'!$B$2*2)))))))*E43))</f>
        <v>0</v>
      </c>
      <c r="Q43" s="27">
        <f>IF(ISBLANK(M43),,IF(ISBLANK(G43),,(IF(M43="WON-EW",((((N43-1)*J43)*'MONTH 2'!$B$2)+('MONTH 2'!$B$2*(N43-1))),IF(M43="WON",((((N43-1)*J43)*'MONTH 2'!$B$2)+('MONTH 2'!$B$2*(N43-1))),IF(M43="PLACED",((((N43-1)*J43)*'MONTH 2'!$B$2)-'MONTH 2'!$B$2),IF(J43=0,-'MONTH 2'!$B$2,IF(J43=0,-'MONTH 2'!$B$2,-('MONTH 2'!$B$2*2)))))))*E43))</f>
        <v>0</v>
      </c>
      <c r="R43" s="27">
        <f>IF(ISBLANK(M43),,IF(U43&lt;&gt;1,((IF(M43="WON-EW",(((K43-1)*'MONTH 2'!$B$2)*(1-$B$3))+(((L43-1)*'MONTH 2'!$B$2)*(1-$B$3)),IF(M43="WON",(((K43-1)*'MONTH 2'!$B$2)*(1-$B$3)),IF(M43="PLACED",(((L43-1)*'MONTH 2'!$B$2)*(1-$B$3))-'MONTH 2'!$B$2,IF(J43=0,-'MONTH 2'!$B$2,-('MONTH 2'!$B$2*2))))))*E43),0))</f>
        <v>0</v>
      </c>
      <c r="U43">
        <f t="shared" si="3"/>
        <v>1</v>
      </c>
    </row>
    <row r="44" spans="1:21" ht="16" x14ac:dyDescent="0.2">
      <c r="H44" s="22"/>
      <c r="I44" s="22"/>
      <c r="J44" s="22"/>
      <c r="K44" s="17"/>
      <c r="L44" s="17"/>
      <c r="M44" s="17"/>
      <c r="N44" s="26">
        <f>((G44-1)*(1-(IF(H44="no",0,'MONTH 2'!$B$3)))+1)</f>
        <v>5.0000000000000044E-2</v>
      </c>
      <c r="O44" s="26">
        <f t="shared" si="2"/>
        <v>0</v>
      </c>
      <c r="P44" s="28">
        <f>IF(ISBLANK(M44),,IF(ISBLANK(F44),,(IF(M44="WON-EW",((((F44-1)*J44)*'MONTH 2'!$B$2)+('MONTH 2'!$B$2*(F44-1))),IF(M44="WON",((((F44-1)*J44)*'MONTH 2'!$B$2)+('MONTH 2'!$B$2*(F44-1))),IF(M44="PLACED",((((F44-1)*J44)*'MONTH 2'!$B$2)-'MONTH 2'!$B$2),IF(J44=0,-'MONTH 2'!$B$2,IF(J44=0,-'MONTH 2'!$B$2,-('MONTH 2'!$B$2*2)))))))*E44))</f>
        <v>0</v>
      </c>
      <c r="Q44" s="27">
        <f>IF(ISBLANK(M44),,IF(ISBLANK(G44),,(IF(M44="WON-EW",((((N44-1)*J44)*'MONTH 2'!$B$2)+('MONTH 2'!$B$2*(N44-1))),IF(M44="WON",((((N44-1)*J44)*'MONTH 2'!$B$2)+('MONTH 2'!$B$2*(N44-1))),IF(M44="PLACED",((((N44-1)*J44)*'MONTH 2'!$B$2)-'MONTH 2'!$B$2),IF(J44=0,-'MONTH 2'!$B$2,IF(J44=0,-'MONTH 2'!$B$2,-('MONTH 2'!$B$2*2)))))))*E44))</f>
        <v>0</v>
      </c>
      <c r="R44" s="27">
        <f>IF(ISBLANK(M44),,IF(U44&lt;&gt;1,((IF(M44="WON-EW",(((K44-1)*'MONTH 2'!$B$2)*(1-$B$3))+(((L44-1)*'MONTH 2'!$B$2)*(1-$B$3)),IF(M44="WON",(((K44-1)*'MONTH 2'!$B$2)*(1-$B$3)),IF(M44="PLACED",(((L44-1)*'MONTH 2'!$B$2)*(1-$B$3))-'MONTH 2'!$B$2,IF(J44=0,-'MONTH 2'!$B$2,-('MONTH 2'!$B$2*2))))))*E44),0))</f>
        <v>0</v>
      </c>
      <c r="U44">
        <f t="shared" si="3"/>
        <v>1</v>
      </c>
    </row>
    <row r="45" spans="1:21" ht="16" x14ac:dyDescent="0.2">
      <c r="H45" s="22"/>
      <c r="I45" s="22"/>
      <c r="J45" s="22"/>
      <c r="K45" s="17"/>
      <c r="L45" s="17"/>
      <c r="M45" s="17"/>
      <c r="N45" s="26">
        <f>((G45-1)*(1-(IF(H45="no",0,'MONTH 2'!$B$3)))+1)</f>
        <v>5.0000000000000044E-2</v>
      </c>
      <c r="O45" s="26">
        <f t="shared" si="2"/>
        <v>0</v>
      </c>
      <c r="P45" s="28">
        <f>IF(ISBLANK(M45),,IF(ISBLANK(F45),,(IF(M45="WON-EW",((((F45-1)*J45)*'MONTH 2'!$B$2)+('MONTH 2'!$B$2*(F45-1))),IF(M45="WON",((((F45-1)*J45)*'MONTH 2'!$B$2)+('MONTH 2'!$B$2*(F45-1))),IF(M45="PLACED",((((F45-1)*J45)*'MONTH 2'!$B$2)-'MONTH 2'!$B$2),IF(J45=0,-'MONTH 2'!$B$2,IF(J45=0,-'MONTH 2'!$B$2,-('MONTH 2'!$B$2*2)))))))*E45))</f>
        <v>0</v>
      </c>
      <c r="Q45" s="27">
        <f>IF(ISBLANK(M45),,IF(ISBLANK(G45),,(IF(M45="WON-EW",((((N45-1)*J45)*'MONTH 2'!$B$2)+('MONTH 2'!$B$2*(N45-1))),IF(M45="WON",((((N45-1)*J45)*'MONTH 2'!$B$2)+('MONTH 2'!$B$2*(N45-1))),IF(M45="PLACED",((((N45-1)*J45)*'MONTH 2'!$B$2)-'MONTH 2'!$B$2),IF(J45=0,-'MONTH 2'!$B$2,IF(J45=0,-'MONTH 2'!$B$2,-('MONTH 2'!$B$2*2)))))))*E45))</f>
        <v>0</v>
      </c>
      <c r="R45" s="27">
        <f>IF(ISBLANK(M45),,IF(U45&lt;&gt;1,((IF(M45="WON-EW",(((K45-1)*'MONTH 2'!$B$2)*(1-$B$3))+(((L45-1)*'MONTH 2'!$B$2)*(1-$B$3)),IF(M45="WON",(((K45-1)*'MONTH 2'!$B$2)*(1-$B$3)),IF(M45="PLACED",(((L45-1)*'MONTH 2'!$B$2)*(1-$B$3))-'MONTH 2'!$B$2,IF(J45=0,-'MONTH 2'!$B$2,-('MONTH 2'!$B$2*2))))))*E45),0))</f>
        <v>0</v>
      </c>
      <c r="U45">
        <f t="shared" si="3"/>
        <v>1</v>
      </c>
    </row>
    <row r="46" spans="1:21" ht="16" x14ac:dyDescent="0.2">
      <c r="A46" s="40" t="s">
        <v>162</v>
      </c>
      <c r="H46" s="22"/>
      <c r="I46" s="22"/>
      <c r="J46" s="22"/>
      <c r="K46" s="17"/>
      <c r="L46" s="17"/>
      <c r="M46" s="17"/>
      <c r="N46" s="26">
        <f>((G46-1)*(1-(IF(H46="no",0,'MONTH 2'!$B$3)))+1)</f>
        <v>5.0000000000000044E-2</v>
      </c>
      <c r="O46" s="26">
        <f t="shared" si="2"/>
        <v>0</v>
      </c>
      <c r="P46" s="28">
        <f>IF(ISBLANK(M46),,IF(ISBLANK(F46),,(IF(M46="WON-EW",((((F46-1)*J46)*'MONTH 2'!$B$2)+('MONTH 2'!$B$2*(F46-1))),IF(M46="WON",((((F46-1)*J46)*'MONTH 2'!$B$2)+('MONTH 2'!$B$2*(F46-1))),IF(M46="PLACED",((((F46-1)*J46)*'MONTH 2'!$B$2)-'MONTH 2'!$B$2),IF(J46=0,-'MONTH 2'!$B$2,IF(J46=0,-'MONTH 2'!$B$2,-('MONTH 2'!$B$2*2)))))))*E46))</f>
        <v>0</v>
      </c>
      <c r="Q46" s="27">
        <f>IF(ISBLANK(M46),,IF(ISBLANK(G46),,(IF(M46="WON-EW",((((N46-1)*J46)*'MONTH 2'!$B$2)+('MONTH 2'!$B$2*(N46-1))),IF(M46="WON",((((N46-1)*J46)*'MONTH 2'!$B$2)+('MONTH 2'!$B$2*(N46-1))),IF(M46="PLACED",((((N46-1)*J46)*'MONTH 2'!$B$2)-'MONTH 2'!$B$2),IF(J46=0,-'MONTH 2'!$B$2,IF(J46=0,-'MONTH 2'!$B$2,-('MONTH 2'!$B$2*2)))))))*E46))</f>
        <v>0</v>
      </c>
      <c r="R46" s="27">
        <f>IF(ISBLANK(M46),,IF(U46&lt;&gt;1,((IF(M46="WON-EW",(((K46-1)*'MONTH 2'!$B$2)*(1-$B$3))+(((L46-1)*'MONTH 2'!$B$2)*(1-$B$3)),IF(M46="WON",(((K46-1)*'MONTH 2'!$B$2)*(1-$B$3)),IF(M46="PLACED",(((L46-1)*'MONTH 2'!$B$2)*(1-$B$3))-'MONTH 2'!$B$2,IF(J46=0,-'MONTH 2'!$B$2,-('MONTH 2'!$B$2*2))))))*E46),0))</f>
        <v>0</v>
      </c>
      <c r="U46">
        <f t="shared" si="3"/>
        <v>1</v>
      </c>
    </row>
    <row r="47" spans="1:21" ht="16" x14ac:dyDescent="0.2">
      <c r="A47" s="41" t="s">
        <v>46</v>
      </c>
      <c r="H47" s="22"/>
      <c r="I47" s="22"/>
      <c r="J47" s="22"/>
      <c r="K47" s="17"/>
      <c r="M47" s="17"/>
      <c r="N47" s="26">
        <f>((G47-1)*(1-(IF(H47="no",0,'MONTH 2'!$B$3)))+1)</f>
        <v>5.0000000000000044E-2</v>
      </c>
      <c r="O47" s="26">
        <f t="shared" si="2"/>
        <v>0</v>
      </c>
      <c r="P47" s="28">
        <f>IF(ISBLANK(M47),,IF(ISBLANK(F47),,(IF(M47="WON-EW",((((F47-1)*J47)*'MONTH 2'!$B$2)+('MONTH 2'!$B$2*(F47-1))),IF(M47="WON",((((F47-1)*J47)*'MONTH 2'!$B$2)+('MONTH 2'!$B$2*(F47-1))),IF(M47="PLACED",((((F47-1)*J47)*'MONTH 2'!$B$2)-'MONTH 2'!$B$2),IF(J47=0,-'MONTH 2'!$B$2,IF(J47=0,-'MONTH 2'!$B$2,-('MONTH 2'!$B$2*2)))))))*E47))</f>
        <v>0</v>
      </c>
      <c r="Q47" s="27">
        <f>IF(ISBLANK(M47),,IF(ISBLANK(G47),,(IF(M47="WON-EW",((((N47-1)*J47)*'MONTH 2'!$B$2)+('MONTH 2'!$B$2*(N47-1))),IF(M47="WON",((((N47-1)*J47)*'MONTH 2'!$B$2)+('MONTH 2'!$B$2*(N47-1))),IF(M47="PLACED",((((N47-1)*J47)*'MONTH 2'!$B$2)-'MONTH 2'!$B$2),IF(J47=0,-'MONTH 2'!$B$2,IF(J47=0,-'MONTH 2'!$B$2,-('MONTH 2'!$B$2*2)))))))*E47))</f>
        <v>0</v>
      </c>
      <c r="R47" s="27">
        <f>IF(ISBLANK(M47),,IF(U47&lt;&gt;1,((IF(M47="WON-EW",(((K47-1)*'MONTH 2'!$B$2)*(1-$B$3))+(((L47-1)*'MONTH 2'!$B$2)*(1-$B$3)),IF(M47="WON",(((K47-1)*'MONTH 2'!$B$2)*(1-$B$3)),IF(M47="PLACED",(((L47-1)*'MONTH 2'!$B$2)*(1-$B$3))-'MONTH 2'!$B$2,IF(J47=0,-'MONTH 2'!$B$2,-('MONTH 2'!$B$2*2))))))*E47),0))</f>
        <v>0</v>
      </c>
      <c r="U47">
        <f t="shared" si="3"/>
        <v>1</v>
      </c>
    </row>
    <row r="48" spans="1:21" ht="16" x14ac:dyDescent="0.2">
      <c r="A48" s="41" t="s">
        <v>45</v>
      </c>
      <c r="H48" s="22"/>
      <c r="I48" s="22"/>
      <c r="J48" s="22"/>
      <c r="M48" s="17"/>
      <c r="N48" s="26">
        <f>((G48-1)*(1-(IF(H48="no",0,'MONTH 2'!$B$3)))+1)</f>
        <v>5.0000000000000044E-2</v>
      </c>
      <c r="O48" s="26">
        <f t="shared" si="2"/>
        <v>0</v>
      </c>
      <c r="P48" s="28">
        <f>IF(ISBLANK(M48),,IF(ISBLANK(F48),,(IF(M48="WON-EW",((((F48-1)*J48)*'MONTH 2'!$B$2)+('MONTH 2'!$B$2*(F48-1))),IF(M48="WON",((((F48-1)*J48)*'MONTH 2'!$B$2)+('MONTH 2'!$B$2*(F48-1))),IF(M48="PLACED",((((F48-1)*J48)*'MONTH 2'!$B$2)-'MONTH 2'!$B$2),IF(J48=0,-'MONTH 2'!$B$2,IF(J48=0,-'MONTH 2'!$B$2,-('MONTH 2'!$B$2*2)))))))*E48))</f>
        <v>0</v>
      </c>
      <c r="Q48" s="27">
        <f>IF(ISBLANK(M48),,IF(ISBLANK(G48),,(IF(M48="WON-EW",((((N48-1)*J48)*'MONTH 2'!$B$2)+('MONTH 2'!$B$2*(N48-1))),IF(M48="WON",((((N48-1)*J48)*'MONTH 2'!$B$2)+('MONTH 2'!$B$2*(N48-1))),IF(M48="PLACED",((((N48-1)*J48)*'MONTH 2'!$B$2)-'MONTH 2'!$B$2),IF(J48=0,-'MONTH 2'!$B$2,IF(J48=0,-'MONTH 2'!$B$2,-('MONTH 2'!$B$2*2)))))))*E48))</f>
        <v>0</v>
      </c>
      <c r="R48" s="27">
        <f>IF(ISBLANK(M48),,IF(U48&lt;&gt;1,((IF(M48="WON-EW",(((K48-1)*'MONTH 2'!$B$2)*(1-$B$3))+(((L48-1)*'MONTH 2'!$B$2)*(1-$B$3)),IF(M48="WON",(((K48-1)*'MONTH 2'!$B$2)*(1-$B$3)),IF(M48="PLACED",(((L48-1)*'MONTH 2'!$B$2)*(1-$B$3))-'MONTH 2'!$B$2,IF(J48=0,-'MONTH 2'!$B$2,-('MONTH 2'!$B$2*2))))))*E48),0))</f>
        <v>0</v>
      </c>
      <c r="U48">
        <f t="shared" si="3"/>
        <v>1</v>
      </c>
    </row>
    <row r="49" spans="1:21" ht="16" x14ac:dyDescent="0.2">
      <c r="A49" s="20"/>
      <c r="H49" s="22"/>
      <c r="I49" s="22"/>
      <c r="J49" s="22"/>
      <c r="M49" s="17"/>
      <c r="N49" s="26">
        <f>((G49-1)*(1-(IF(H49="no",0,'MONTH 2'!$B$3)))+1)</f>
        <v>5.0000000000000044E-2</v>
      </c>
      <c r="O49" s="26">
        <f t="shared" si="2"/>
        <v>0</v>
      </c>
      <c r="P49" s="28">
        <f>IF(ISBLANK(M49),,IF(ISBLANK(F49),,(IF(M49="WON-EW",((((F49-1)*J49)*'MONTH 2'!$B$2)+('MONTH 2'!$B$2*(F49-1))),IF(M49="WON",((((F49-1)*J49)*'MONTH 2'!$B$2)+('MONTH 2'!$B$2*(F49-1))),IF(M49="PLACED",((((F49-1)*J49)*'MONTH 2'!$B$2)-'MONTH 2'!$B$2),IF(J49=0,-'MONTH 2'!$B$2,IF(J49=0,-'MONTH 2'!$B$2,-('MONTH 2'!$B$2*2)))))))*E49))</f>
        <v>0</v>
      </c>
      <c r="Q49" s="27">
        <f>IF(ISBLANK(M49),,IF(ISBLANK(G49),,(IF(M49="WON-EW",((((N49-1)*J49)*'MONTH 2'!$B$2)+('MONTH 2'!$B$2*(N49-1))),IF(M49="WON",((((N49-1)*J49)*'MONTH 2'!$B$2)+('MONTH 2'!$B$2*(N49-1))),IF(M49="PLACED",((((N49-1)*J49)*'MONTH 2'!$B$2)-'MONTH 2'!$B$2),IF(J49=0,-'MONTH 2'!$B$2,IF(J49=0,-'MONTH 2'!$B$2,-('MONTH 2'!$B$2*2)))))))*E49))</f>
        <v>0</v>
      </c>
      <c r="R49" s="27">
        <f>IF(ISBLANK(M49),,IF(U49&lt;&gt;1,((IF(M49="WON-EW",(((K49-1)*'MONTH 2'!$B$2)*(1-$B$3))+(((L49-1)*'MONTH 2'!$B$2)*(1-$B$3)),IF(M49="WON",(((K49-1)*'MONTH 2'!$B$2)*(1-$B$3)),IF(M49="PLACED",(((L49-1)*'MONTH 2'!$B$2)*(1-$B$3))-'MONTH 2'!$B$2,IF(J49=0,-'MONTH 2'!$B$2,-('MONTH 2'!$B$2*2))))))*E49),0))</f>
        <v>0</v>
      </c>
      <c r="U49">
        <f t="shared" si="3"/>
        <v>1</v>
      </c>
    </row>
    <row r="50" spans="1:21" ht="16" x14ac:dyDescent="0.2">
      <c r="A50" s="41" t="s">
        <v>47</v>
      </c>
      <c r="H50" s="22"/>
      <c r="I50" s="22"/>
      <c r="J50" s="22"/>
      <c r="M50" s="17"/>
      <c r="N50" s="26">
        <f>((G50-1)*(1-(IF(H50="no",0,'MONTH 2'!$B$3)))+1)</f>
        <v>5.0000000000000044E-2</v>
      </c>
      <c r="O50" s="26">
        <f t="shared" si="2"/>
        <v>0</v>
      </c>
      <c r="P50" s="28">
        <f>IF(ISBLANK(M50),,IF(ISBLANK(F50),,(IF(M50="WON-EW",((((F50-1)*J50)*'MONTH 2'!$B$2)+('MONTH 2'!$B$2*(F50-1))),IF(M50="WON",((((F50-1)*J50)*'MONTH 2'!$B$2)+('MONTH 2'!$B$2*(F50-1))),IF(M50="PLACED",((((F50-1)*J50)*'MONTH 2'!$B$2)-'MONTH 2'!$B$2),IF(J50=0,-'MONTH 2'!$B$2,IF(J50=0,-'MONTH 2'!$B$2,-('MONTH 2'!$B$2*2)))))))*E50))</f>
        <v>0</v>
      </c>
      <c r="Q50" s="27">
        <f>IF(ISBLANK(M50),,IF(ISBLANK(G50),,(IF(M50="WON-EW",((((N50-1)*J50)*'MONTH 2'!$B$2)+('MONTH 2'!$B$2*(N50-1))),IF(M50="WON",((((N50-1)*J50)*'MONTH 2'!$B$2)+('MONTH 2'!$B$2*(N50-1))),IF(M50="PLACED",((((N50-1)*J50)*'MONTH 2'!$B$2)-'MONTH 2'!$B$2),IF(J50=0,-'MONTH 2'!$B$2,IF(J50=0,-'MONTH 2'!$B$2,-('MONTH 2'!$B$2*2)))))))*E50))</f>
        <v>0</v>
      </c>
      <c r="R50" s="27">
        <f>IF(ISBLANK(M50),,IF(U50&lt;&gt;1,((IF(M50="WON-EW",(((K50-1)*'MONTH 2'!$B$2)*(1-$B$3))+(((L50-1)*'MONTH 2'!$B$2)*(1-$B$3)),IF(M50="WON",(((K50-1)*'MONTH 2'!$B$2)*(1-$B$3)),IF(M50="PLACED",(((L50-1)*'MONTH 2'!$B$2)*(1-$B$3))-'MONTH 2'!$B$2,IF(J50=0,-'MONTH 2'!$B$2,-('MONTH 2'!$B$2*2))))))*E50),0))</f>
        <v>0</v>
      </c>
      <c r="U50">
        <f t="shared" si="3"/>
        <v>1</v>
      </c>
    </row>
    <row r="51" spans="1:21" ht="16" x14ac:dyDescent="0.2">
      <c r="H51" s="22"/>
      <c r="I51" s="22"/>
      <c r="J51" s="22"/>
      <c r="M51" s="17"/>
      <c r="N51" s="26">
        <f>((G51-1)*(1-(IF(H51="no",0,'MONTH 2'!$B$3)))+1)</f>
        <v>5.0000000000000044E-2</v>
      </c>
      <c r="O51" s="26">
        <f t="shared" si="2"/>
        <v>0</v>
      </c>
      <c r="P51" s="28">
        <f>IF(ISBLANK(M51),,IF(ISBLANK(F51),,(IF(M51="WON-EW",((((F51-1)*J51)*'MONTH 2'!$B$2)+('MONTH 2'!$B$2*(F51-1))),IF(M51="WON",((((F51-1)*J51)*'MONTH 2'!$B$2)+('MONTH 2'!$B$2*(F51-1))),IF(M51="PLACED",((((F51-1)*J51)*'MONTH 2'!$B$2)-'MONTH 2'!$B$2),IF(J51=0,-'MONTH 2'!$B$2,IF(J51=0,-'MONTH 2'!$B$2,-('MONTH 2'!$B$2*2)))))))*E51))</f>
        <v>0</v>
      </c>
      <c r="Q51" s="27">
        <f>IF(ISBLANK(M51),,IF(ISBLANK(G51),,(IF(M51="WON-EW",((((N51-1)*J51)*'MONTH 2'!$B$2)+('MONTH 2'!$B$2*(N51-1))),IF(M51="WON",((((N51-1)*J51)*'MONTH 2'!$B$2)+('MONTH 2'!$B$2*(N51-1))),IF(M51="PLACED",((((N51-1)*J51)*'MONTH 2'!$B$2)-'MONTH 2'!$B$2),IF(J51=0,-'MONTH 2'!$B$2,IF(J51=0,-'MONTH 2'!$B$2,-('MONTH 2'!$B$2*2)))))))*E51))</f>
        <v>0</v>
      </c>
      <c r="R51" s="27">
        <f>IF(ISBLANK(M51),,IF(U51&lt;&gt;1,((IF(M51="WON-EW",(((K51-1)*'MONTH 2'!$B$2)*(1-$B$3))+(((L51-1)*'MONTH 2'!$B$2)*(1-$B$3)),IF(M51="WON",(((K51-1)*'MONTH 2'!$B$2)*(1-$B$3)),IF(M51="PLACED",(((L51-1)*'MONTH 2'!$B$2)*(1-$B$3))-'MONTH 2'!$B$2,IF(J51=0,-'MONTH 2'!$B$2,-('MONTH 2'!$B$2*2))))))*E51),0))</f>
        <v>0</v>
      </c>
      <c r="U51">
        <f t="shared" si="3"/>
        <v>1</v>
      </c>
    </row>
    <row r="52" spans="1:21" ht="16" x14ac:dyDescent="0.2">
      <c r="A52" s="41" t="s">
        <v>129</v>
      </c>
      <c r="H52" s="22"/>
      <c r="I52" s="22"/>
      <c r="J52" s="22"/>
      <c r="M52" s="17"/>
      <c r="N52" s="26">
        <f>((G52-1)*(1-(IF(H52="no",0,'MONTH 2'!$B$3)))+1)</f>
        <v>5.0000000000000044E-2</v>
      </c>
      <c r="O52" s="26">
        <f t="shared" si="2"/>
        <v>0</v>
      </c>
      <c r="P52" s="28">
        <f>IF(ISBLANK(M52),,IF(ISBLANK(F52),,(IF(M52="WON-EW",((((F52-1)*J52)*'MONTH 2'!$B$2)+('MONTH 2'!$B$2*(F52-1))),IF(M52="WON",((((F52-1)*J52)*'MONTH 2'!$B$2)+('MONTH 2'!$B$2*(F52-1))),IF(M52="PLACED",((((F52-1)*J52)*'MONTH 2'!$B$2)-'MONTH 2'!$B$2),IF(J52=0,-'MONTH 2'!$B$2,IF(J52=0,-'MONTH 2'!$B$2,-('MONTH 2'!$B$2*2)))))))*E52))</f>
        <v>0</v>
      </c>
      <c r="Q52" s="27">
        <f>IF(ISBLANK(M52),,IF(ISBLANK(G52),,(IF(M52="WON-EW",((((N52-1)*J52)*'MONTH 2'!$B$2)+('MONTH 2'!$B$2*(N52-1))),IF(M52="WON",((((N52-1)*J52)*'MONTH 2'!$B$2)+('MONTH 2'!$B$2*(N52-1))),IF(M52="PLACED",((((N52-1)*J52)*'MONTH 2'!$B$2)-'MONTH 2'!$B$2),IF(J52=0,-'MONTH 2'!$B$2,IF(J52=0,-'MONTH 2'!$B$2,-('MONTH 2'!$B$2*2)))))))*E52))</f>
        <v>0</v>
      </c>
      <c r="R52" s="27">
        <f>IF(ISBLANK(M52),,IF(U52&lt;&gt;1,((IF(M52="WON-EW",(((K52-1)*'MONTH 2'!$B$2)*(1-$B$3))+(((L52-1)*'MONTH 2'!$B$2)*(1-$B$3)),IF(M52="WON",(((K52-1)*'MONTH 2'!$B$2)*(1-$B$3)),IF(M52="PLACED",(((L52-1)*'MONTH 2'!$B$2)*(1-$B$3))-'MONTH 2'!$B$2,IF(J52=0,-'MONTH 2'!$B$2,-('MONTH 2'!$B$2*2))))))*E52),0))</f>
        <v>0</v>
      </c>
      <c r="U52">
        <f t="shared" si="3"/>
        <v>1</v>
      </c>
    </row>
    <row r="53" spans="1:21" ht="16" x14ac:dyDescent="0.2">
      <c r="A53" s="41" t="s">
        <v>138</v>
      </c>
      <c r="H53" s="22"/>
      <c r="I53" s="22"/>
      <c r="J53" s="22"/>
      <c r="M53" s="17"/>
      <c r="N53" s="26">
        <f>((G53-1)*(1-(IF(H53="no",0,'MONTH 2'!$B$3)))+1)</f>
        <v>5.0000000000000044E-2</v>
      </c>
      <c r="O53" s="26">
        <f t="shared" si="2"/>
        <v>0</v>
      </c>
      <c r="P53" s="28">
        <f>IF(ISBLANK(M53),,IF(ISBLANK(F53),,(IF(M53="WON-EW",((((F53-1)*J53)*'MONTH 2'!$B$2)+('MONTH 2'!$B$2*(F53-1))),IF(M53="WON",((((F53-1)*J53)*'MONTH 2'!$B$2)+('MONTH 2'!$B$2*(F53-1))),IF(M53="PLACED",((((F53-1)*J53)*'MONTH 2'!$B$2)-'MONTH 2'!$B$2),IF(J53=0,-'MONTH 2'!$B$2,IF(J53=0,-'MONTH 2'!$B$2,-('MONTH 2'!$B$2*2)))))))*E53))</f>
        <v>0</v>
      </c>
      <c r="Q53" s="27">
        <f>IF(ISBLANK(M53),,IF(ISBLANK(G53),,(IF(M53="WON-EW",((((N53-1)*J53)*'MONTH 2'!$B$2)+('MONTH 2'!$B$2*(N53-1))),IF(M53="WON",((((N53-1)*J53)*'MONTH 2'!$B$2)+('MONTH 2'!$B$2*(N53-1))),IF(M53="PLACED",((((N53-1)*J53)*'MONTH 2'!$B$2)-'MONTH 2'!$B$2),IF(J53=0,-'MONTH 2'!$B$2,IF(J53=0,-'MONTH 2'!$B$2,-('MONTH 2'!$B$2*2)))))))*E53))</f>
        <v>0</v>
      </c>
      <c r="R53" s="27">
        <f>IF(ISBLANK(M53),,IF(U53&lt;&gt;1,((IF(M53="WON-EW",(((K53-1)*'MONTH 2'!$B$2)*(1-$B$3))+(((L53-1)*'MONTH 2'!$B$2)*(1-$B$3)),IF(M53="WON",(((K53-1)*'MONTH 2'!$B$2)*(1-$B$3)),IF(M53="PLACED",(((L53-1)*'MONTH 2'!$B$2)*(1-$B$3))-'MONTH 2'!$B$2,IF(J53=0,-'MONTH 2'!$B$2,-('MONTH 2'!$B$2*2))))))*E53),0))</f>
        <v>0</v>
      </c>
      <c r="U53">
        <f t="shared" si="3"/>
        <v>1</v>
      </c>
    </row>
    <row r="54" spans="1:21" ht="16" x14ac:dyDescent="0.2">
      <c r="H54" s="22"/>
      <c r="I54" s="22"/>
      <c r="J54" s="22"/>
      <c r="M54" s="17"/>
      <c r="N54" s="26">
        <f>((G54-1)*(1-(IF(H54="no",0,'MONTH 2'!$B$3)))+1)</f>
        <v>5.0000000000000044E-2</v>
      </c>
      <c r="O54" s="26">
        <f t="shared" si="2"/>
        <v>0</v>
      </c>
      <c r="P54" s="28">
        <f>IF(ISBLANK(M54),,IF(ISBLANK(F54),,(IF(M54="WON-EW",((((F54-1)*J54)*'MONTH 2'!$B$2)+('MONTH 2'!$B$2*(F54-1))),IF(M54="WON",((((F54-1)*J54)*'MONTH 2'!$B$2)+('MONTH 2'!$B$2*(F54-1))),IF(M54="PLACED",((((F54-1)*J54)*'MONTH 2'!$B$2)-'MONTH 2'!$B$2),IF(J54=0,-'MONTH 2'!$B$2,IF(J54=0,-'MONTH 2'!$B$2,-('MONTH 2'!$B$2*2)))))))*E54))</f>
        <v>0</v>
      </c>
      <c r="Q54" s="27">
        <f>IF(ISBLANK(M54),,IF(ISBLANK(G54),,(IF(M54="WON-EW",((((N54-1)*J54)*'MONTH 2'!$B$2)+('MONTH 2'!$B$2*(N54-1))),IF(M54="WON",((((N54-1)*J54)*'MONTH 2'!$B$2)+('MONTH 2'!$B$2*(N54-1))),IF(M54="PLACED",((((N54-1)*J54)*'MONTH 2'!$B$2)-'MONTH 2'!$B$2),IF(J54=0,-'MONTH 2'!$B$2,IF(J54=0,-'MONTH 2'!$B$2,-('MONTH 2'!$B$2*2)))))))*E54))</f>
        <v>0</v>
      </c>
      <c r="R54" s="27">
        <f>IF(ISBLANK(M54),,IF(U54&lt;&gt;1,((IF(M54="WON-EW",(((K54-1)*'MONTH 2'!$B$2)*(1-$B$3))+(((L54-1)*'MONTH 2'!$B$2)*(1-$B$3)),IF(M54="WON",(((K54-1)*'MONTH 2'!$B$2)*(1-$B$3)),IF(M54="PLACED",(((L54-1)*'MONTH 2'!$B$2)*(1-$B$3))-'MONTH 2'!$B$2,IF(J54=0,-'MONTH 2'!$B$2,-('MONTH 2'!$B$2*2))))))*E54),0))</f>
        <v>0</v>
      </c>
      <c r="U54">
        <f t="shared" si="3"/>
        <v>1</v>
      </c>
    </row>
    <row r="55" spans="1:21" ht="16" x14ac:dyDescent="0.2">
      <c r="H55" s="22"/>
      <c r="I55" s="22"/>
      <c r="J55" s="22"/>
      <c r="M55" s="17"/>
      <c r="N55" s="26">
        <f>((G55-1)*(1-(IF(H55="no",0,'MONTH 2'!$B$3)))+1)</f>
        <v>5.0000000000000044E-2</v>
      </c>
      <c r="O55" s="26">
        <f t="shared" si="2"/>
        <v>0</v>
      </c>
      <c r="P55" s="28">
        <f>IF(ISBLANK(M55),,IF(ISBLANK(F55),,(IF(M55="WON-EW",((((F55-1)*J55)*'MONTH 2'!$B$2)+('MONTH 2'!$B$2*(F55-1))),IF(M55="WON",((((F55-1)*J55)*'MONTH 2'!$B$2)+('MONTH 2'!$B$2*(F55-1))),IF(M55="PLACED",((((F55-1)*J55)*'MONTH 2'!$B$2)-'MONTH 2'!$B$2),IF(J55=0,-'MONTH 2'!$B$2,IF(J55=0,-'MONTH 2'!$B$2,-('MONTH 2'!$B$2*2)))))))*E55))</f>
        <v>0</v>
      </c>
      <c r="Q55" s="27">
        <f>IF(ISBLANK(M55),,IF(ISBLANK(G55),,(IF(M55="WON-EW",((((N55-1)*J55)*'MONTH 2'!$B$2)+('MONTH 2'!$B$2*(N55-1))),IF(M55="WON",((((N55-1)*J55)*'MONTH 2'!$B$2)+('MONTH 2'!$B$2*(N55-1))),IF(M55="PLACED",((((N55-1)*J55)*'MONTH 2'!$B$2)-'MONTH 2'!$B$2),IF(J55=0,-'MONTH 2'!$B$2,IF(J55=0,-'MONTH 2'!$B$2,-('MONTH 2'!$B$2*2)))))))*E55))</f>
        <v>0</v>
      </c>
      <c r="R55" s="27">
        <f>IF(ISBLANK(M55),,IF(U55&lt;&gt;1,((IF(M55="WON-EW",(((K55-1)*'MONTH 2'!$B$2)*(1-$B$3))+(((L55-1)*'MONTH 2'!$B$2)*(1-$B$3)),IF(M55="WON",(((K55-1)*'MONTH 2'!$B$2)*(1-$B$3)),IF(M55="PLACED",(((L55-1)*'MONTH 2'!$B$2)*(1-$B$3))-'MONTH 2'!$B$2,IF(J55=0,-'MONTH 2'!$B$2,-('MONTH 2'!$B$2*2))))))*E55),0))</f>
        <v>0</v>
      </c>
      <c r="U55">
        <f t="shared" si="3"/>
        <v>1</v>
      </c>
    </row>
    <row r="56" spans="1:21" ht="16" x14ac:dyDescent="0.2">
      <c r="H56" s="22"/>
      <c r="I56" s="22"/>
      <c r="J56" s="22"/>
      <c r="M56" s="17"/>
      <c r="N56" s="26">
        <f>((G56-1)*(1-(IF(H56="no",0,'MONTH 2'!$B$3)))+1)</f>
        <v>5.0000000000000044E-2</v>
      </c>
      <c r="O56" s="26">
        <f t="shared" si="2"/>
        <v>0</v>
      </c>
      <c r="P56" s="28">
        <f>IF(ISBLANK(M56),,IF(ISBLANK(F56),,(IF(M56="WON-EW",((((F56-1)*J56)*'MONTH 2'!$B$2)+('MONTH 2'!$B$2*(F56-1))),IF(M56="WON",((((F56-1)*J56)*'MONTH 2'!$B$2)+('MONTH 2'!$B$2*(F56-1))),IF(M56="PLACED",((((F56-1)*J56)*'MONTH 2'!$B$2)-'MONTH 2'!$B$2),IF(J56=0,-'MONTH 2'!$B$2,IF(J56=0,-'MONTH 2'!$B$2,-('MONTH 2'!$B$2*2)))))))*E56))</f>
        <v>0</v>
      </c>
      <c r="Q56" s="27">
        <f>IF(ISBLANK(M56),,IF(ISBLANK(G56),,(IF(M56="WON-EW",((((N56-1)*J56)*'MONTH 2'!$B$2)+('MONTH 2'!$B$2*(N56-1))),IF(M56="WON",((((N56-1)*J56)*'MONTH 2'!$B$2)+('MONTH 2'!$B$2*(N56-1))),IF(M56="PLACED",((((N56-1)*J56)*'MONTH 2'!$B$2)-'MONTH 2'!$B$2),IF(J56=0,-'MONTH 2'!$B$2,IF(J56=0,-'MONTH 2'!$B$2,-('MONTH 2'!$B$2*2)))))))*E56))</f>
        <v>0</v>
      </c>
      <c r="R56" s="27">
        <f>IF(ISBLANK(M56),,IF(U56&lt;&gt;1,((IF(M56="WON-EW",(((K56-1)*'MONTH 2'!$B$2)*(1-$B$3))+(((L56-1)*'MONTH 2'!$B$2)*(1-$B$3)),IF(M56="WON",(((K56-1)*'MONTH 2'!$B$2)*(1-$B$3)),IF(M56="PLACED",(((L56-1)*'MONTH 2'!$B$2)*(1-$B$3))-'MONTH 2'!$B$2,IF(J56=0,-'MONTH 2'!$B$2,-('MONTH 2'!$B$2*2))))))*E56),0))</f>
        <v>0</v>
      </c>
      <c r="U56">
        <f t="shared" si="3"/>
        <v>1</v>
      </c>
    </row>
    <row r="57" spans="1:21" ht="16" x14ac:dyDescent="0.2">
      <c r="H57" s="22"/>
      <c r="I57" s="22"/>
      <c r="J57" s="22"/>
      <c r="M57" s="17"/>
      <c r="N57" s="26">
        <f>((G57-1)*(1-(IF(H57="no",0,'MONTH 2'!$B$3)))+1)</f>
        <v>5.0000000000000044E-2</v>
      </c>
      <c r="O57" s="26">
        <f t="shared" si="2"/>
        <v>0</v>
      </c>
      <c r="P57" s="28">
        <f>IF(ISBLANK(M57),,IF(ISBLANK(F57),,(IF(M57="WON-EW",((((F57-1)*J57)*'MONTH 2'!$B$2)+('MONTH 2'!$B$2*(F57-1))),IF(M57="WON",((((F57-1)*J57)*'MONTH 2'!$B$2)+('MONTH 2'!$B$2*(F57-1))),IF(M57="PLACED",((((F57-1)*J57)*'MONTH 2'!$B$2)-'MONTH 2'!$B$2),IF(J57=0,-'MONTH 2'!$B$2,IF(J57=0,-'MONTH 2'!$B$2,-('MONTH 2'!$B$2*2)))))))*E57))</f>
        <v>0</v>
      </c>
      <c r="Q57" s="27">
        <f>IF(ISBLANK(M57),,IF(ISBLANK(G57),,(IF(M57="WON-EW",((((N57-1)*J57)*'MONTH 2'!$B$2)+('MONTH 2'!$B$2*(N57-1))),IF(M57="WON",((((N57-1)*J57)*'MONTH 2'!$B$2)+('MONTH 2'!$B$2*(N57-1))),IF(M57="PLACED",((((N57-1)*J57)*'MONTH 2'!$B$2)-'MONTH 2'!$B$2),IF(J57=0,-'MONTH 2'!$B$2,IF(J57=0,-'MONTH 2'!$B$2,-('MONTH 2'!$B$2*2)))))))*E57))</f>
        <v>0</v>
      </c>
      <c r="R57" s="27">
        <f>IF(ISBLANK(M57),,IF(U57&lt;&gt;1,((IF(M57="WON-EW",(((K57-1)*'MONTH 2'!$B$2)*(1-$B$3))+(((L57-1)*'MONTH 2'!$B$2)*(1-$B$3)),IF(M57="WON",(((K57-1)*'MONTH 2'!$B$2)*(1-$B$3)),IF(M57="PLACED",(((L57-1)*'MONTH 2'!$B$2)*(1-$B$3))-'MONTH 2'!$B$2,IF(J57=0,-'MONTH 2'!$B$2,-('MONTH 2'!$B$2*2))))))*E57),0))</f>
        <v>0</v>
      </c>
      <c r="U57">
        <f t="shared" si="3"/>
        <v>1</v>
      </c>
    </row>
    <row r="58" spans="1:21" ht="16" x14ac:dyDescent="0.2">
      <c r="H58" s="22"/>
      <c r="I58" s="22"/>
      <c r="J58" s="22"/>
      <c r="M58" s="17"/>
      <c r="N58" s="26">
        <f>((G58-1)*(1-(IF(H58="no",0,'MONTH 2'!$B$3)))+1)</f>
        <v>5.0000000000000044E-2</v>
      </c>
      <c r="O58" s="26">
        <f t="shared" si="2"/>
        <v>0</v>
      </c>
      <c r="P58" s="28">
        <f>IF(ISBLANK(M58),,IF(ISBLANK(F58),,(IF(M58="WON-EW",((((F58-1)*J58)*'MONTH 2'!$B$2)+('MONTH 2'!$B$2*(F58-1))),IF(M58="WON",((((F58-1)*J58)*'MONTH 2'!$B$2)+('MONTH 2'!$B$2*(F58-1))),IF(M58="PLACED",((((F58-1)*J58)*'MONTH 2'!$B$2)-'MONTH 2'!$B$2),IF(J58=0,-'MONTH 2'!$B$2,IF(J58=0,-'MONTH 2'!$B$2,-('MONTH 2'!$B$2*2)))))))*E58))</f>
        <v>0</v>
      </c>
      <c r="Q58" s="27">
        <f>IF(ISBLANK(M58),,IF(ISBLANK(G58),,(IF(M58="WON-EW",((((N58-1)*J58)*'MONTH 2'!$B$2)+('MONTH 2'!$B$2*(N58-1))),IF(M58="WON",((((N58-1)*J58)*'MONTH 2'!$B$2)+('MONTH 2'!$B$2*(N58-1))),IF(M58="PLACED",((((N58-1)*J58)*'MONTH 2'!$B$2)-'MONTH 2'!$B$2),IF(J58=0,-'MONTH 2'!$B$2,IF(J58=0,-'MONTH 2'!$B$2,-('MONTH 2'!$B$2*2)))))))*E58))</f>
        <v>0</v>
      </c>
      <c r="R58" s="27">
        <f>IF(ISBLANK(M58),,IF(U58&lt;&gt;1,((IF(M58="WON-EW",(((K58-1)*'MONTH 2'!$B$2)*(1-$B$3))+(((L58-1)*'MONTH 2'!$B$2)*(1-$B$3)),IF(M58="WON",(((K58-1)*'MONTH 2'!$B$2)*(1-$B$3)),IF(M58="PLACED",(((L58-1)*'MONTH 2'!$B$2)*(1-$B$3))-'MONTH 2'!$B$2,IF(J58=0,-'MONTH 2'!$B$2,-('MONTH 2'!$B$2*2))))))*E58),0))</f>
        <v>0</v>
      </c>
      <c r="U58">
        <f t="shared" si="3"/>
        <v>1</v>
      </c>
    </row>
    <row r="59" spans="1:21" ht="16" x14ac:dyDescent="0.2">
      <c r="H59" s="22"/>
      <c r="I59" s="22"/>
      <c r="J59" s="22"/>
      <c r="M59" s="17"/>
      <c r="N59" s="26">
        <f>((G59-1)*(1-(IF(H59="no",0,'MONTH 2'!$B$3)))+1)</f>
        <v>5.0000000000000044E-2</v>
      </c>
      <c r="O59" s="26">
        <f t="shared" si="2"/>
        <v>0</v>
      </c>
      <c r="P59" s="28">
        <f>IF(ISBLANK(M59),,IF(ISBLANK(F59),,(IF(M59="WON-EW",((((F59-1)*J59)*'MONTH 2'!$B$2)+('MONTH 2'!$B$2*(F59-1))),IF(M59="WON",((((F59-1)*J59)*'MONTH 2'!$B$2)+('MONTH 2'!$B$2*(F59-1))),IF(M59="PLACED",((((F59-1)*J59)*'MONTH 2'!$B$2)-'MONTH 2'!$B$2),IF(J59=0,-'MONTH 2'!$B$2,IF(J59=0,-'MONTH 2'!$B$2,-('MONTH 2'!$B$2*2)))))))*E59))</f>
        <v>0</v>
      </c>
      <c r="Q59" s="27">
        <f>IF(ISBLANK(M59),,IF(ISBLANK(G59),,(IF(M59="WON-EW",((((N59-1)*J59)*'MONTH 2'!$B$2)+('MONTH 2'!$B$2*(N59-1))),IF(M59="WON",((((N59-1)*J59)*'MONTH 2'!$B$2)+('MONTH 2'!$B$2*(N59-1))),IF(M59="PLACED",((((N59-1)*J59)*'MONTH 2'!$B$2)-'MONTH 2'!$B$2),IF(J59=0,-'MONTH 2'!$B$2,IF(J59=0,-'MONTH 2'!$B$2,-('MONTH 2'!$B$2*2)))))))*E59))</f>
        <v>0</v>
      </c>
      <c r="R59" s="27">
        <f>IF(ISBLANK(M59),,IF(U59&lt;&gt;1,((IF(M59="WON-EW",(((K59-1)*'MONTH 2'!$B$2)*(1-$B$3))+(((L59-1)*'MONTH 2'!$B$2)*(1-$B$3)),IF(M59="WON",(((K59-1)*'MONTH 2'!$B$2)*(1-$B$3)),IF(M59="PLACED",(((L59-1)*'MONTH 2'!$B$2)*(1-$B$3))-'MONTH 2'!$B$2,IF(J59=0,-'MONTH 2'!$B$2,-('MONTH 2'!$B$2*2))))))*E59),0))</f>
        <v>0</v>
      </c>
      <c r="U59">
        <f t="shared" si="3"/>
        <v>1</v>
      </c>
    </row>
    <row r="60" spans="1:21" ht="16" x14ac:dyDescent="0.2">
      <c r="H60" s="22"/>
      <c r="I60" s="22"/>
      <c r="J60" s="22"/>
      <c r="M60" s="17"/>
      <c r="N60" s="26">
        <f>((G60-1)*(1-(IF(H60="no",0,'MONTH 2'!$B$3)))+1)</f>
        <v>5.0000000000000044E-2</v>
      </c>
      <c r="O60" s="26">
        <f t="shared" si="2"/>
        <v>0</v>
      </c>
      <c r="P60" s="28">
        <f>IF(ISBLANK(M60),,IF(ISBLANK(F60),,(IF(M60="WON-EW",((((F60-1)*J60)*'MONTH 2'!$B$2)+('MONTH 2'!$B$2*(F60-1))),IF(M60="WON",((((F60-1)*J60)*'MONTH 2'!$B$2)+('MONTH 2'!$B$2*(F60-1))),IF(M60="PLACED",((((F60-1)*J60)*'MONTH 2'!$B$2)-'MONTH 2'!$B$2),IF(J60=0,-'MONTH 2'!$B$2,IF(J60=0,-'MONTH 2'!$B$2,-('MONTH 2'!$B$2*2)))))))*E60))</f>
        <v>0</v>
      </c>
      <c r="Q60" s="27">
        <f>IF(ISBLANK(M60),,IF(ISBLANK(G60),,(IF(M60="WON-EW",((((N60-1)*J60)*'MONTH 2'!$B$2)+('MONTH 2'!$B$2*(N60-1))),IF(M60="WON",((((N60-1)*J60)*'MONTH 2'!$B$2)+('MONTH 2'!$B$2*(N60-1))),IF(M60="PLACED",((((N60-1)*J60)*'MONTH 2'!$B$2)-'MONTH 2'!$B$2),IF(J60=0,-'MONTH 2'!$B$2,IF(J60=0,-'MONTH 2'!$B$2,-('MONTH 2'!$B$2*2)))))))*E60))</f>
        <v>0</v>
      </c>
      <c r="R60" s="27">
        <f>IF(ISBLANK(M60),,IF(U60&lt;&gt;1,((IF(M60="WON-EW",(((K60-1)*'MONTH 2'!$B$2)*(1-$B$3))+(((L60-1)*'MONTH 2'!$B$2)*(1-$B$3)),IF(M60="WON",(((K60-1)*'MONTH 2'!$B$2)*(1-$B$3)),IF(M60="PLACED",(((L60-1)*'MONTH 2'!$B$2)*(1-$B$3))-'MONTH 2'!$B$2,IF(J60=0,-'MONTH 2'!$B$2,-('MONTH 2'!$B$2*2))))))*E60),0))</f>
        <v>0</v>
      </c>
      <c r="U60">
        <f t="shared" si="3"/>
        <v>1</v>
      </c>
    </row>
    <row r="61" spans="1:21" ht="16" x14ac:dyDescent="0.2">
      <c r="H61" s="22"/>
      <c r="I61" s="22"/>
      <c r="J61" s="22"/>
      <c r="M61" s="17"/>
      <c r="N61" s="26">
        <f>((G61-1)*(1-(IF(H61="no",0,'MONTH 2'!$B$3)))+1)</f>
        <v>5.0000000000000044E-2</v>
      </c>
      <c r="O61" s="26">
        <f t="shared" si="2"/>
        <v>0</v>
      </c>
      <c r="P61" s="28">
        <f>IF(ISBLANK(M61),,IF(ISBLANK(F61),,(IF(M61="WON-EW",((((F61-1)*J61)*'MONTH 2'!$B$2)+('MONTH 2'!$B$2*(F61-1))),IF(M61="WON",((((F61-1)*J61)*'MONTH 2'!$B$2)+('MONTH 2'!$B$2*(F61-1))),IF(M61="PLACED",((((F61-1)*J61)*'MONTH 2'!$B$2)-'MONTH 2'!$B$2),IF(J61=0,-'MONTH 2'!$B$2,IF(J61=0,-'MONTH 2'!$B$2,-('MONTH 2'!$B$2*2)))))))*E61))</f>
        <v>0</v>
      </c>
      <c r="Q61" s="27">
        <f>IF(ISBLANK(M61),,IF(ISBLANK(G61),,(IF(M61="WON-EW",((((N61-1)*J61)*'MONTH 2'!$B$2)+('MONTH 2'!$B$2*(N61-1))),IF(M61="WON",((((N61-1)*J61)*'MONTH 2'!$B$2)+('MONTH 2'!$B$2*(N61-1))),IF(M61="PLACED",((((N61-1)*J61)*'MONTH 2'!$B$2)-'MONTH 2'!$B$2),IF(J61=0,-'MONTH 2'!$B$2,IF(J61=0,-'MONTH 2'!$B$2,-('MONTH 2'!$B$2*2)))))))*E61))</f>
        <v>0</v>
      </c>
      <c r="R61" s="27">
        <f>IF(ISBLANK(M61),,IF(U61&lt;&gt;1,((IF(M61="WON-EW",(((K61-1)*'MONTH 2'!$B$2)*(1-$B$3))+(((L61-1)*'MONTH 2'!$B$2)*(1-$B$3)),IF(M61="WON",(((K61-1)*'MONTH 2'!$B$2)*(1-$B$3)),IF(M61="PLACED",(((L61-1)*'MONTH 2'!$B$2)*(1-$B$3))-'MONTH 2'!$B$2,IF(J61=0,-'MONTH 2'!$B$2,-('MONTH 2'!$B$2*2))))))*E61),0))</f>
        <v>0</v>
      </c>
      <c r="U61">
        <f t="shared" si="3"/>
        <v>1</v>
      </c>
    </row>
    <row r="62" spans="1:21" ht="16" x14ac:dyDescent="0.2">
      <c r="H62" s="22"/>
      <c r="I62" s="22"/>
      <c r="J62" s="22"/>
      <c r="M62" s="17"/>
      <c r="N62" s="26">
        <f>((G62-1)*(1-(IF(H62="no",0,'MONTH 2'!$B$3)))+1)</f>
        <v>5.0000000000000044E-2</v>
      </c>
      <c r="O62" s="26">
        <f t="shared" si="2"/>
        <v>0</v>
      </c>
      <c r="P62" s="28">
        <f>IF(ISBLANK(M62),,IF(ISBLANK(F62),,(IF(M62="WON-EW",((((F62-1)*J62)*'MONTH 2'!$B$2)+('MONTH 2'!$B$2*(F62-1))),IF(M62="WON",((((F62-1)*J62)*'MONTH 2'!$B$2)+('MONTH 2'!$B$2*(F62-1))),IF(M62="PLACED",((((F62-1)*J62)*'MONTH 2'!$B$2)-'MONTH 2'!$B$2),IF(J62=0,-'MONTH 2'!$B$2,IF(J62=0,-'MONTH 2'!$B$2,-('MONTH 2'!$B$2*2)))))))*E62))</f>
        <v>0</v>
      </c>
      <c r="Q62" s="27">
        <f>IF(ISBLANK(M62),,IF(ISBLANK(G62),,(IF(M62="WON-EW",((((N62-1)*J62)*'MONTH 2'!$B$2)+('MONTH 2'!$B$2*(N62-1))),IF(M62="WON",((((N62-1)*J62)*'MONTH 2'!$B$2)+('MONTH 2'!$B$2*(N62-1))),IF(M62="PLACED",((((N62-1)*J62)*'MONTH 2'!$B$2)-'MONTH 2'!$B$2),IF(J62=0,-'MONTH 2'!$B$2,IF(J62=0,-'MONTH 2'!$B$2,-('MONTH 2'!$B$2*2)))))))*E62))</f>
        <v>0</v>
      </c>
      <c r="R62" s="27">
        <f>IF(ISBLANK(M62),,IF(U62&lt;&gt;1,((IF(M62="WON-EW",(((K62-1)*'MONTH 2'!$B$2)*(1-$B$3))+(((L62-1)*'MONTH 2'!$B$2)*(1-$B$3)),IF(M62="WON",(((K62-1)*'MONTH 2'!$B$2)*(1-$B$3)),IF(M62="PLACED",(((L62-1)*'MONTH 2'!$B$2)*(1-$B$3))-'MONTH 2'!$B$2,IF(J62=0,-'MONTH 2'!$B$2,-('MONTH 2'!$B$2*2))))))*E62),0))</f>
        <v>0</v>
      </c>
      <c r="U62">
        <f t="shared" si="3"/>
        <v>1</v>
      </c>
    </row>
    <row r="63" spans="1:21" ht="16" x14ac:dyDescent="0.2">
      <c r="H63" s="22"/>
      <c r="I63" s="22"/>
      <c r="J63" s="22"/>
      <c r="M63" s="17"/>
      <c r="N63" s="26">
        <f>((G63-1)*(1-(IF(H63="no",0,'MONTH 2'!$B$3)))+1)</f>
        <v>5.0000000000000044E-2</v>
      </c>
      <c r="O63" s="26">
        <f t="shared" si="2"/>
        <v>0</v>
      </c>
      <c r="P63" s="28">
        <f>IF(ISBLANK(M63),,IF(ISBLANK(F63),,(IF(M63="WON-EW",((((F63-1)*J63)*'MONTH 2'!$B$2)+('MONTH 2'!$B$2*(F63-1))),IF(M63="WON",((((F63-1)*J63)*'MONTH 2'!$B$2)+('MONTH 2'!$B$2*(F63-1))),IF(M63="PLACED",((((F63-1)*J63)*'MONTH 2'!$B$2)-'MONTH 2'!$B$2),IF(J63=0,-'MONTH 2'!$B$2,IF(J63=0,-'MONTH 2'!$B$2,-('MONTH 2'!$B$2*2)))))))*E63))</f>
        <v>0</v>
      </c>
      <c r="Q63" s="27">
        <f>IF(ISBLANK(M63),,IF(ISBLANK(G63),,(IF(M63="WON-EW",((((N63-1)*J63)*'MONTH 2'!$B$2)+('MONTH 2'!$B$2*(N63-1))),IF(M63="WON",((((N63-1)*J63)*'MONTH 2'!$B$2)+('MONTH 2'!$B$2*(N63-1))),IF(M63="PLACED",((((N63-1)*J63)*'MONTH 2'!$B$2)-'MONTH 2'!$B$2),IF(J63=0,-'MONTH 2'!$B$2,IF(J63=0,-'MONTH 2'!$B$2,-('MONTH 2'!$B$2*2)))))))*E63))</f>
        <v>0</v>
      </c>
      <c r="R63" s="27">
        <f>IF(ISBLANK(M63),,IF(U63&lt;&gt;1,((IF(M63="WON-EW",(((K63-1)*'MONTH 2'!$B$2)*(1-$B$3))+(((L63-1)*'MONTH 2'!$B$2)*(1-$B$3)),IF(M63="WON",(((K63-1)*'MONTH 2'!$B$2)*(1-$B$3)),IF(M63="PLACED",(((L63-1)*'MONTH 2'!$B$2)*(1-$B$3))-'MONTH 2'!$B$2,IF(J63=0,-'MONTH 2'!$B$2,-('MONTH 2'!$B$2*2))))))*E63),0))</f>
        <v>0</v>
      </c>
      <c r="U63">
        <f t="shared" si="3"/>
        <v>1</v>
      </c>
    </row>
    <row r="64" spans="1:21" ht="16" x14ac:dyDescent="0.2">
      <c r="H64" s="22"/>
      <c r="I64" s="22"/>
      <c r="J64" s="22"/>
      <c r="M64" s="17"/>
      <c r="N64" s="26">
        <f>((G64-1)*(1-(IF(H64="no",0,'MONTH 2'!$B$3)))+1)</f>
        <v>5.0000000000000044E-2</v>
      </c>
      <c r="O64" s="26">
        <f t="shared" si="2"/>
        <v>0</v>
      </c>
      <c r="P64" s="28">
        <f>IF(ISBLANK(M64),,IF(ISBLANK(F64),,(IF(M64="WON-EW",((((F64-1)*J64)*'MONTH 2'!$B$2)+('MONTH 2'!$B$2*(F64-1))),IF(M64="WON",((((F64-1)*J64)*'MONTH 2'!$B$2)+('MONTH 2'!$B$2*(F64-1))),IF(M64="PLACED",((((F64-1)*J64)*'MONTH 2'!$B$2)-'MONTH 2'!$B$2),IF(J64=0,-'MONTH 2'!$B$2,IF(J64=0,-'MONTH 2'!$B$2,-('MONTH 2'!$B$2*2)))))))*E64))</f>
        <v>0</v>
      </c>
      <c r="Q64" s="27">
        <f>IF(ISBLANK(M64),,IF(ISBLANK(G64),,(IF(M64="WON-EW",((((N64-1)*J64)*'MONTH 2'!$B$2)+('MONTH 2'!$B$2*(N64-1))),IF(M64="WON",((((N64-1)*J64)*'MONTH 2'!$B$2)+('MONTH 2'!$B$2*(N64-1))),IF(M64="PLACED",((((N64-1)*J64)*'MONTH 2'!$B$2)-'MONTH 2'!$B$2),IF(J64=0,-'MONTH 2'!$B$2,IF(J64=0,-'MONTH 2'!$B$2,-('MONTH 2'!$B$2*2)))))))*E64))</f>
        <v>0</v>
      </c>
      <c r="R64" s="27">
        <f>IF(ISBLANK(M64),,IF(U64&lt;&gt;1,((IF(M64="WON-EW",(((K64-1)*'MONTH 2'!$B$2)*(1-$B$3))+(((L64-1)*'MONTH 2'!$B$2)*(1-$B$3)),IF(M64="WON",(((K64-1)*'MONTH 2'!$B$2)*(1-$B$3)),IF(M64="PLACED",(((L64-1)*'MONTH 2'!$B$2)*(1-$B$3))-'MONTH 2'!$B$2,IF(J64=0,-'MONTH 2'!$B$2,-('MONTH 2'!$B$2*2))))))*E64),0))</f>
        <v>0</v>
      </c>
      <c r="U64">
        <f t="shared" si="3"/>
        <v>1</v>
      </c>
    </row>
    <row r="65" spans="8:21" ht="16" x14ac:dyDescent="0.2">
      <c r="H65" s="22"/>
      <c r="I65" s="22"/>
      <c r="J65" s="22"/>
      <c r="M65" s="17"/>
      <c r="N65" s="26">
        <f>((G65-1)*(1-(IF(H65="no",0,'MONTH 2'!$B$3)))+1)</f>
        <v>5.0000000000000044E-2</v>
      </c>
      <c r="O65" s="26">
        <f t="shared" si="2"/>
        <v>0</v>
      </c>
      <c r="P65" s="28">
        <f>IF(ISBLANK(M65),,IF(ISBLANK(F65),,(IF(M65="WON-EW",((((F65-1)*J65)*'MONTH 2'!$B$2)+('MONTH 2'!$B$2*(F65-1))),IF(M65="WON",((((F65-1)*J65)*'MONTH 2'!$B$2)+('MONTH 2'!$B$2*(F65-1))),IF(M65="PLACED",((((F65-1)*J65)*'MONTH 2'!$B$2)-'MONTH 2'!$B$2),IF(J65=0,-'MONTH 2'!$B$2,IF(J65=0,-'MONTH 2'!$B$2,-('MONTH 2'!$B$2*2)))))))*E65))</f>
        <v>0</v>
      </c>
      <c r="Q65" s="27">
        <f>IF(ISBLANK(M65),,IF(ISBLANK(G65),,(IF(M65="WON-EW",((((N65-1)*J65)*'MONTH 2'!$B$2)+('MONTH 2'!$B$2*(N65-1))),IF(M65="WON",((((N65-1)*J65)*'MONTH 2'!$B$2)+('MONTH 2'!$B$2*(N65-1))),IF(M65="PLACED",((((N65-1)*J65)*'MONTH 2'!$B$2)-'MONTH 2'!$B$2),IF(J65=0,-'MONTH 2'!$B$2,IF(J65=0,-'MONTH 2'!$B$2,-('MONTH 2'!$B$2*2)))))))*E65))</f>
        <v>0</v>
      </c>
      <c r="R65" s="27">
        <f>IF(ISBLANK(M65),,IF(U65&lt;&gt;1,((IF(M65="WON-EW",(((K65-1)*'MONTH 2'!$B$2)*(1-$B$3))+(((L65-1)*'MONTH 2'!$B$2)*(1-$B$3)),IF(M65="WON",(((K65-1)*'MONTH 2'!$B$2)*(1-$B$3)),IF(M65="PLACED",(((L65-1)*'MONTH 2'!$B$2)*(1-$B$3))-'MONTH 2'!$B$2,IF(J65=0,-'MONTH 2'!$B$2,-('MONTH 2'!$B$2*2))))))*E65),0))</f>
        <v>0</v>
      </c>
      <c r="U65">
        <f t="shared" si="3"/>
        <v>1</v>
      </c>
    </row>
    <row r="66" spans="8:21" ht="16" x14ac:dyDescent="0.2">
      <c r="H66" s="22"/>
      <c r="I66" s="22"/>
      <c r="J66" s="22"/>
      <c r="M66" s="17"/>
      <c r="N66" s="26">
        <f>((G66-1)*(1-(IF(H66="no",0,'MONTH 2'!$B$3)))+1)</f>
        <v>5.0000000000000044E-2</v>
      </c>
      <c r="O66" s="26">
        <f t="shared" si="2"/>
        <v>0</v>
      </c>
      <c r="P66" s="28">
        <f>IF(ISBLANK(M66),,IF(ISBLANK(F66),,(IF(M66="WON-EW",((((F66-1)*J66)*'MONTH 2'!$B$2)+('MONTH 2'!$B$2*(F66-1))),IF(M66="WON",((((F66-1)*J66)*'MONTH 2'!$B$2)+('MONTH 2'!$B$2*(F66-1))),IF(M66="PLACED",((((F66-1)*J66)*'MONTH 2'!$B$2)-'MONTH 2'!$B$2),IF(J66=0,-'MONTH 2'!$B$2,IF(J66=0,-'MONTH 2'!$B$2,-('MONTH 2'!$B$2*2)))))))*E66))</f>
        <v>0</v>
      </c>
      <c r="Q66" s="27">
        <f>IF(ISBLANK(M66),,IF(ISBLANK(G66),,(IF(M66="WON-EW",((((N66-1)*J66)*'MONTH 2'!$B$2)+('MONTH 2'!$B$2*(N66-1))),IF(M66="WON",((((N66-1)*J66)*'MONTH 2'!$B$2)+('MONTH 2'!$B$2*(N66-1))),IF(M66="PLACED",((((N66-1)*J66)*'MONTH 2'!$B$2)-'MONTH 2'!$B$2),IF(J66=0,-'MONTH 2'!$B$2,IF(J66=0,-'MONTH 2'!$B$2,-('MONTH 2'!$B$2*2)))))))*E66))</f>
        <v>0</v>
      </c>
      <c r="R66" s="27">
        <f>IF(ISBLANK(M66),,IF(U66&lt;&gt;1,((IF(M66="WON-EW",(((K66-1)*'MONTH 2'!$B$2)*(1-$B$3))+(((L66-1)*'MONTH 2'!$B$2)*(1-$B$3)),IF(M66="WON",(((K66-1)*'MONTH 2'!$B$2)*(1-$B$3)),IF(M66="PLACED",(((L66-1)*'MONTH 2'!$B$2)*(1-$B$3))-'MONTH 2'!$B$2,IF(J66=0,-'MONTH 2'!$B$2,-('MONTH 2'!$B$2*2))))))*E66),0))</f>
        <v>0</v>
      </c>
      <c r="U66">
        <f t="shared" si="3"/>
        <v>1</v>
      </c>
    </row>
    <row r="67" spans="8:21" ht="16" x14ac:dyDescent="0.2">
      <c r="H67" s="22"/>
      <c r="I67" s="22"/>
      <c r="J67" s="22"/>
      <c r="M67" s="17"/>
      <c r="N67" s="26">
        <f>((G67-1)*(1-(IF(H67="no",0,'MONTH 2'!$B$3)))+1)</f>
        <v>5.0000000000000044E-2</v>
      </c>
      <c r="O67" s="26">
        <f t="shared" si="2"/>
        <v>0</v>
      </c>
      <c r="P67" s="28">
        <f>IF(ISBLANK(M67),,IF(ISBLANK(F67),,(IF(M67="WON-EW",((((F67-1)*J67)*'MONTH 2'!$B$2)+('MONTH 2'!$B$2*(F67-1))),IF(M67="WON",((((F67-1)*J67)*'MONTH 2'!$B$2)+('MONTH 2'!$B$2*(F67-1))),IF(M67="PLACED",((((F67-1)*J67)*'MONTH 2'!$B$2)-'MONTH 2'!$B$2),IF(J67=0,-'MONTH 2'!$B$2,IF(J67=0,-'MONTH 2'!$B$2,-('MONTH 2'!$B$2*2)))))))*E67))</f>
        <v>0</v>
      </c>
      <c r="Q67" s="27">
        <f>IF(ISBLANK(M67),,IF(ISBLANK(G67),,(IF(M67="WON-EW",((((N67-1)*J67)*'MONTH 2'!$B$2)+('MONTH 2'!$B$2*(N67-1))),IF(M67="WON",((((N67-1)*J67)*'MONTH 2'!$B$2)+('MONTH 2'!$B$2*(N67-1))),IF(M67="PLACED",((((N67-1)*J67)*'MONTH 2'!$B$2)-'MONTH 2'!$B$2),IF(J67=0,-'MONTH 2'!$B$2,IF(J67=0,-'MONTH 2'!$B$2,-('MONTH 2'!$B$2*2)))))))*E67))</f>
        <v>0</v>
      </c>
      <c r="R67" s="27">
        <f>IF(ISBLANK(M67),,IF(U67&lt;&gt;1,((IF(M67="WON-EW",(((K67-1)*'MONTH 2'!$B$2)*(1-$B$3))+(((L67-1)*'MONTH 2'!$B$2)*(1-$B$3)),IF(M67="WON",(((K67-1)*'MONTH 2'!$B$2)*(1-$B$3)),IF(M67="PLACED",(((L67-1)*'MONTH 2'!$B$2)*(1-$B$3))-'MONTH 2'!$B$2,IF(J67=0,-'MONTH 2'!$B$2,-('MONTH 2'!$B$2*2))))))*E67),0))</f>
        <v>0</v>
      </c>
      <c r="U67">
        <f t="shared" si="3"/>
        <v>1</v>
      </c>
    </row>
    <row r="68" spans="8:21" ht="16" x14ac:dyDescent="0.2">
      <c r="H68" s="22"/>
      <c r="I68" s="22"/>
      <c r="J68" s="22"/>
      <c r="M68" s="17"/>
      <c r="N68" s="26">
        <f>((G68-1)*(1-(IF(H68="no",0,'MONTH 2'!$B$3)))+1)</f>
        <v>5.0000000000000044E-2</v>
      </c>
      <c r="O68" s="26">
        <f t="shared" si="2"/>
        <v>0</v>
      </c>
      <c r="P68" s="28">
        <f>IF(ISBLANK(M68),,IF(ISBLANK(F68),,(IF(M68="WON-EW",((((F68-1)*J68)*'MONTH 2'!$B$2)+('MONTH 2'!$B$2*(F68-1))),IF(M68="WON",((((F68-1)*J68)*'MONTH 2'!$B$2)+('MONTH 2'!$B$2*(F68-1))),IF(M68="PLACED",((((F68-1)*J68)*'MONTH 2'!$B$2)-'MONTH 2'!$B$2),IF(J68=0,-'MONTH 2'!$B$2,IF(J68=0,-'MONTH 2'!$B$2,-('MONTH 2'!$B$2*2)))))))*E68))</f>
        <v>0</v>
      </c>
      <c r="Q68" s="27">
        <f>IF(ISBLANK(M68),,IF(ISBLANK(G68),,(IF(M68="WON-EW",((((N68-1)*J68)*'MONTH 2'!$B$2)+('MONTH 2'!$B$2*(N68-1))),IF(M68="WON",((((N68-1)*J68)*'MONTH 2'!$B$2)+('MONTH 2'!$B$2*(N68-1))),IF(M68="PLACED",((((N68-1)*J68)*'MONTH 2'!$B$2)-'MONTH 2'!$B$2),IF(J68=0,-'MONTH 2'!$B$2,IF(J68=0,-'MONTH 2'!$B$2,-('MONTH 2'!$B$2*2)))))))*E68))</f>
        <v>0</v>
      </c>
      <c r="R68" s="27">
        <f>IF(ISBLANK(M68),,IF(U68&lt;&gt;1,((IF(M68="WON-EW",(((K68-1)*'MONTH 2'!$B$2)*(1-$B$3))+(((L68-1)*'MONTH 2'!$B$2)*(1-$B$3)),IF(M68="WON",(((K68-1)*'MONTH 2'!$B$2)*(1-$B$3)),IF(M68="PLACED",(((L68-1)*'MONTH 2'!$B$2)*(1-$B$3))-'MONTH 2'!$B$2,IF(J68=0,-'MONTH 2'!$B$2,-('MONTH 2'!$B$2*2))))))*E68),0))</f>
        <v>0</v>
      </c>
      <c r="U68">
        <f t="shared" si="3"/>
        <v>1</v>
      </c>
    </row>
    <row r="69" spans="8:21" ht="16" x14ac:dyDescent="0.2">
      <c r="H69" s="22"/>
      <c r="I69" s="22"/>
      <c r="J69" s="22"/>
      <c r="M69" s="17"/>
      <c r="N69" s="26">
        <f>((G69-1)*(1-(IF(H69="no",0,'MONTH 2'!$B$3)))+1)</f>
        <v>5.0000000000000044E-2</v>
      </c>
      <c r="O69" s="26">
        <f t="shared" si="2"/>
        <v>0</v>
      </c>
      <c r="P69" s="28">
        <f>IF(ISBLANK(M69),,IF(ISBLANK(F69),,(IF(M69="WON-EW",((((F69-1)*J69)*'MONTH 2'!$B$2)+('MONTH 2'!$B$2*(F69-1))),IF(M69="WON",((((F69-1)*J69)*'MONTH 2'!$B$2)+('MONTH 2'!$B$2*(F69-1))),IF(M69="PLACED",((((F69-1)*J69)*'MONTH 2'!$B$2)-'MONTH 2'!$B$2),IF(J69=0,-'MONTH 2'!$B$2,IF(J69=0,-'MONTH 2'!$B$2,-('MONTH 2'!$B$2*2)))))))*E69))</f>
        <v>0</v>
      </c>
      <c r="Q69" s="27">
        <f>IF(ISBLANK(M69),,IF(ISBLANK(G69),,(IF(M69="WON-EW",((((N69-1)*J69)*'MONTH 2'!$B$2)+('MONTH 2'!$B$2*(N69-1))),IF(M69="WON",((((N69-1)*J69)*'MONTH 2'!$B$2)+('MONTH 2'!$B$2*(N69-1))),IF(M69="PLACED",((((N69-1)*J69)*'MONTH 2'!$B$2)-'MONTH 2'!$B$2),IF(J69=0,-'MONTH 2'!$B$2,IF(J69=0,-'MONTH 2'!$B$2,-('MONTH 2'!$B$2*2)))))))*E69))</f>
        <v>0</v>
      </c>
      <c r="R69" s="27">
        <f>IF(ISBLANK(M69),,IF(U69&lt;&gt;1,((IF(M69="WON-EW",(((K69-1)*'MONTH 2'!$B$2)*(1-$B$3))+(((L69-1)*'MONTH 2'!$B$2)*(1-$B$3)),IF(M69="WON",(((K69-1)*'MONTH 2'!$B$2)*(1-$B$3)),IF(M69="PLACED",(((L69-1)*'MONTH 2'!$B$2)*(1-$B$3))-'MONTH 2'!$B$2,IF(J69=0,-'MONTH 2'!$B$2,-('MONTH 2'!$B$2*2))))))*E69),0))</f>
        <v>0</v>
      </c>
      <c r="U69">
        <f t="shared" si="3"/>
        <v>1</v>
      </c>
    </row>
    <row r="70" spans="8:21" ht="16" x14ac:dyDescent="0.2">
      <c r="H70" s="22"/>
      <c r="I70" s="22"/>
      <c r="J70" s="22"/>
      <c r="M70" s="17"/>
      <c r="N70" s="26">
        <f>((G70-1)*(1-(IF(H70="no",0,'MONTH 2'!$B$3)))+1)</f>
        <v>5.0000000000000044E-2</v>
      </c>
      <c r="O70" s="26">
        <f t="shared" si="2"/>
        <v>0</v>
      </c>
      <c r="P70" s="28">
        <f>IF(ISBLANK(M70),,IF(ISBLANK(F70),,(IF(M70="WON-EW",((((F70-1)*J70)*'MONTH 2'!$B$2)+('MONTH 2'!$B$2*(F70-1))),IF(M70="WON",((((F70-1)*J70)*'MONTH 2'!$B$2)+('MONTH 2'!$B$2*(F70-1))),IF(M70="PLACED",((((F70-1)*J70)*'MONTH 2'!$B$2)-'MONTH 2'!$B$2),IF(J70=0,-'MONTH 2'!$B$2,IF(J70=0,-'MONTH 2'!$B$2,-('MONTH 2'!$B$2*2)))))))*E70))</f>
        <v>0</v>
      </c>
      <c r="Q70" s="27">
        <f>IF(ISBLANK(M70),,IF(ISBLANK(G70),,(IF(M70="WON-EW",((((N70-1)*J70)*'MONTH 2'!$B$2)+('MONTH 2'!$B$2*(N70-1))),IF(M70="WON",((((N70-1)*J70)*'MONTH 2'!$B$2)+('MONTH 2'!$B$2*(N70-1))),IF(M70="PLACED",((((N70-1)*J70)*'MONTH 2'!$B$2)-'MONTH 2'!$B$2),IF(J70=0,-'MONTH 2'!$B$2,IF(J70=0,-'MONTH 2'!$B$2,-('MONTH 2'!$B$2*2)))))))*E70))</f>
        <v>0</v>
      </c>
      <c r="R70" s="27">
        <f>IF(ISBLANK(M70),,IF(U70&lt;&gt;1,((IF(M70="WON-EW",(((K70-1)*'MONTH 2'!$B$2)*(1-$B$3))+(((L70-1)*'MONTH 2'!$B$2)*(1-$B$3)),IF(M70="WON",(((K70-1)*'MONTH 2'!$B$2)*(1-$B$3)),IF(M70="PLACED",(((L70-1)*'MONTH 2'!$B$2)*(1-$B$3))-'MONTH 2'!$B$2,IF(J70=0,-'MONTH 2'!$B$2,-('MONTH 2'!$B$2*2))))))*E70),0))</f>
        <v>0</v>
      </c>
      <c r="U70">
        <f t="shared" si="3"/>
        <v>1</v>
      </c>
    </row>
    <row r="71" spans="8:21" ht="16" x14ac:dyDescent="0.2">
      <c r="H71" s="22"/>
      <c r="I71" s="22"/>
      <c r="J71" s="22"/>
      <c r="M71" s="17"/>
      <c r="N71" s="26">
        <f>((G71-1)*(1-(IF(H71="no",0,'MONTH 2'!$B$3)))+1)</f>
        <v>5.0000000000000044E-2</v>
      </c>
      <c r="O71" s="26">
        <f t="shared" si="2"/>
        <v>0</v>
      </c>
      <c r="P71" s="28">
        <f>IF(ISBLANK(M71),,IF(ISBLANK(F71),,(IF(M71="WON-EW",((((F71-1)*J71)*'MONTH 2'!$B$2)+('MONTH 2'!$B$2*(F71-1))),IF(M71="WON",((((F71-1)*J71)*'MONTH 2'!$B$2)+('MONTH 2'!$B$2*(F71-1))),IF(M71="PLACED",((((F71-1)*J71)*'MONTH 2'!$B$2)-'MONTH 2'!$B$2),IF(J71=0,-'MONTH 2'!$B$2,IF(J71=0,-'MONTH 2'!$B$2,-('MONTH 2'!$B$2*2)))))))*E71))</f>
        <v>0</v>
      </c>
      <c r="Q71" s="27">
        <f>IF(ISBLANK(M71),,IF(ISBLANK(G71),,(IF(M71="WON-EW",((((N71-1)*J71)*'MONTH 2'!$B$2)+('MONTH 2'!$B$2*(N71-1))),IF(M71="WON",((((N71-1)*J71)*'MONTH 2'!$B$2)+('MONTH 2'!$B$2*(N71-1))),IF(M71="PLACED",((((N71-1)*J71)*'MONTH 2'!$B$2)-'MONTH 2'!$B$2),IF(J71=0,-'MONTH 2'!$B$2,IF(J71=0,-'MONTH 2'!$B$2,-('MONTH 2'!$B$2*2)))))))*E71))</f>
        <v>0</v>
      </c>
      <c r="R71" s="27">
        <f>IF(ISBLANK(M71),,IF(U71&lt;&gt;1,((IF(M71="WON-EW",(((K71-1)*'MONTH 2'!$B$2)*(1-$B$3))+(((L71-1)*'MONTH 2'!$B$2)*(1-$B$3)),IF(M71="WON",(((K71-1)*'MONTH 2'!$B$2)*(1-$B$3)),IF(M71="PLACED",(((L71-1)*'MONTH 2'!$B$2)*(1-$B$3))-'MONTH 2'!$B$2,IF(J71=0,-'MONTH 2'!$B$2,-('MONTH 2'!$B$2*2))))))*E71),0))</f>
        <v>0</v>
      </c>
      <c r="U71">
        <f t="shared" si="3"/>
        <v>1</v>
      </c>
    </row>
    <row r="72" spans="8:21" ht="16" x14ac:dyDescent="0.2">
      <c r="H72" s="22"/>
      <c r="I72" s="22"/>
      <c r="J72" s="22"/>
      <c r="M72" s="17"/>
      <c r="N72" s="26">
        <f>((G72-1)*(1-(IF(H72="no",0,'MONTH 2'!$B$3)))+1)</f>
        <v>5.0000000000000044E-2</v>
      </c>
      <c r="O72" s="26">
        <f t="shared" si="2"/>
        <v>0</v>
      </c>
      <c r="P72" s="28">
        <f>IF(ISBLANK(M72),,IF(ISBLANK(F72),,(IF(M72="WON-EW",((((F72-1)*J72)*'MONTH 2'!$B$2)+('MONTH 2'!$B$2*(F72-1))),IF(M72="WON",((((F72-1)*J72)*'MONTH 2'!$B$2)+('MONTH 2'!$B$2*(F72-1))),IF(M72="PLACED",((((F72-1)*J72)*'MONTH 2'!$B$2)-'MONTH 2'!$B$2),IF(J72=0,-'MONTH 2'!$B$2,IF(J72=0,-'MONTH 2'!$B$2,-('MONTH 2'!$B$2*2)))))))*E72))</f>
        <v>0</v>
      </c>
      <c r="Q72" s="27">
        <f>IF(ISBLANK(M72),,IF(ISBLANK(G72),,(IF(M72="WON-EW",((((N72-1)*J72)*'MONTH 2'!$B$2)+('MONTH 2'!$B$2*(N72-1))),IF(M72="WON",((((N72-1)*J72)*'MONTH 2'!$B$2)+('MONTH 2'!$B$2*(N72-1))),IF(M72="PLACED",((((N72-1)*J72)*'MONTH 2'!$B$2)-'MONTH 2'!$B$2),IF(J72=0,-'MONTH 2'!$B$2,IF(J72=0,-'MONTH 2'!$B$2,-('MONTH 2'!$B$2*2)))))))*E72))</f>
        <v>0</v>
      </c>
      <c r="R72" s="27">
        <f>IF(ISBLANK(M72),,IF(U72&lt;&gt;1,((IF(M72="WON-EW",(((K72-1)*'MONTH 2'!$B$2)*(1-$B$3))+(((L72-1)*'MONTH 2'!$B$2)*(1-$B$3)),IF(M72="WON",(((K72-1)*'MONTH 2'!$B$2)*(1-$B$3)),IF(M72="PLACED",(((L72-1)*'MONTH 2'!$B$2)*(1-$B$3))-'MONTH 2'!$B$2,IF(J72=0,-'MONTH 2'!$B$2,-('MONTH 2'!$B$2*2))))))*E72),0))</f>
        <v>0</v>
      </c>
      <c r="U72">
        <f t="shared" si="3"/>
        <v>1</v>
      </c>
    </row>
    <row r="73" spans="8:21" ht="16" x14ac:dyDescent="0.2">
      <c r="H73" s="22"/>
      <c r="I73" s="22"/>
      <c r="J73" s="22"/>
      <c r="M73" s="17"/>
      <c r="N73" s="26">
        <f>((G73-1)*(1-(IF(H73="no",0,'MONTH 2'!$B$3)))+1)</f>
        <v>5.0000000000000044E-2</v>
      </c>
      <c r="O73" s="26">
        <f t="shared" si="2"/>
        <v>0</v>
      </c>
      <c r="P73" s="28">
        <f>IF(ISBLANK(M73),,IF(ISBLANK(F73),,(IF(M73="WON-EW",((((F73-1)*J73)*'MONTH 2'!$B$2)+('MONTH 2'!$B$2*(F73-1))),IF(M73="WON",((((F73-1)*J73)*'MONTH 2'!$B$2)+('MONTH 2'!$B$2*(F73-1))),IF(M73="PLACED",((((F73-1)*J73)*'MONTH 2'!$B$2)-'MONTH 2'!$B$2),IF(J73=0,-'MONTH 2'!$B$2,IF(J73=0,-'MONTH 2'!$B$2,-('MONTH 2'!$B$2*2)))))))*E73))</f>
        <v>0</v>
      </c>
      <c r="Q73" s="27">
        <f>IF(ISBLANK(M73),,IF(ISBLANK(G73),,(IF(M73="WON-EW",((((N73-1)*J73)*'MONTH 2'!$B$2)+('MONTH 2'!$B$2*(N73-1))),IF(M73="WON",((((N73-1)*J73)*'MONTH 2'!$B$2)+('MONTH 2'!$B$2*(N73-1))),IF(M73="PLACED",((((N73-1)*J73)*'MONTH 2'!$B$2)-'MONTH 2'!$B$2),IF(J73=0,-'MONTH 2'!$B$2,IF(J73=0,-'MONTH 2'!$B$2,-('MONTH 2'!$B$2*2)))))))*E73))</f>
        <v>0</v>
      </c>
      <c r="R73" s="27">
        <f>IF(ISBLANK(M73),,IF(U73&lt;&gt;1,((IF(M73="WON-EW",(((K73-1)*'MONTH 2'!$B$2)*(1-$B$3))+(((L73-1)*'MONTH 2'!$B$2)*(1-$B$3)),IF(M73="WON",(((K73-1)*'MONTH 2'!$B$2)*(1-$B$3)),IF(M73="PLACED",(((L73-1)*'MONTH 2'!$B$2)*(1-$B$3))-'MONTH 2'!$B$2,IF(J73=0,-'MONTH 2'!$B$2,-('MONTH 2'!$B$2*2))))))*E73),0))</f>
        <v>0</v>
      </c>
      <c r="U73">
        <f t="shared" si="3"/>
        <v>1</v>
      </c>
    </row>
    <row r="74" spans="8:21" ht="16" x14ac:dyDescent="0.2">
      <c r="H74" s="22"/>
      <c r="I74" s="22"/>
      <c r="J74" s="22"/>
      <c r="M74" s="17"/>
      <c r="N74" s="26">
        <f>((G74-1)*(1-(IF(H74="no",0,'MONTH 2'!$B$3)))+1)</f>
        <v>5.0000000000000044E-2</v>
      </c>
      <c r="O74" s="26">
        <f t="shared" si="2"/>
        <v>0</v>
      </c>
      <c r="P74" s="28">
        <f>IF(ISBLANK(M74),,IF(ISBLANK(F74),,(IF(M74="WON-EW",((((F74-1)*J74)*'MONTH 2'!$B$2)+('MONTH 2'!$B$2*(F74-1))),IF(M74="WON",((((F74-1)*J74)*'MONTH 2'!$B$2)+('MONTH 2'!$B$2*(F74-1))),IF(M74="PLACED",((((F74-1)*J74)*'MONTH 2'!$B$2)-'MONTH 2'!$B$2),IF(J74=0,-'MONTH 2'!$B$2,IF(J74=0,-'MONTH 2'!$B$2,-('MONTH 2'!$B$2*2)))))))*E74))</f>
        <v>0</v>
      </c>
      <c r="Q74" s="27">
        <f>IF(ISBLANK(M74),,IF(ISBLANK(G74),,(IF(M74="WON-EW",((((N74-1)*J74)*'MONTH 2'!$B$2)+('MONTH 2'!$B$2*(N74-1))),IF(M74="WON",((((N74-1)*J74)*'MONTH 2'!$B$2)+('MONTH 2'!$B$2*(N74-1))),IF(M74="PLACED",((((N74-1)*J74)*'MONTH 2'!$B$2)-'MONTH 2'!$B$2),IF(J74=0,-'MONTH 2'!$B$2,IF(J74=0,-'MONTH 2'!$B$2,-('MONTH 2'!$B$2*2)))))))*E74))</f>
        <v>0</v>
      </c>
      <c r="R74" s="27">
        <f>IF(ISBLANK(M74),,IF(U74&lt;&gt;1,((IF(M74="WON-EW",(((K74-1)*'MONTH 2'!$B$2)*(1-$B$3))+(((L74-1)*'MONTH 2'!$B$2)*(1-$B$3)),IF(M74="WON",(((K74-1)*'MONTH 2'!$B$2)*(1-$B$3)),IF(M74="PLACED",(((L74-1)*'MONTH 2'!$B$2)*(1-$B$3))-'MONTH 2'!$B$2,IF(J74=0,-'MONTH 2'!$B$2,-('MONTH 2'!$B$2*2))))))*E74),0))</f>
        <v>0</v>
      </c>
      <c r="U74">
        <f t="shared" si="3"/>
        <v>1</v>
      </c>
    </row>
    <row r="75" spans="8:21" ht="16" x14ac:dyDescent="0.2">
      <c r="H75" s="22"/>
      <c r="I75" s="22"/>
      <c r="J75" s="22"/>
      <c r="M75" s="17"/>
      <c r="N75" s="26">
        <f>((G75-1)*(1-(IF(H75="no",0,'MONTH 2'!$B$3)))+1)</f>
        <v>5.0000000000000044E-2</v>
      </c>
      <c r="O75" s="26">
        <f t="shared" si="2"/>
        <v>0</v>
      </c>
      <c r="P75" s="28">
        <f>IF(ISBLANK(M75),,IF(ISBLANK(F75),,(IF(M75="WON-EW",((((F75-1)*J75)*'MONTH 2'!$B$2)+('MONTH 2'!$B$2*(F75-1))),IF(M75="WON",((((F75-1)*J75)*'MONTH 2'!$B$2)+('MONTH 2'!$B$2*(F75-1))),IF(M75="PLACED",((((F75-1)*J75)*'MONTH 2'!$B$2)-'MONTH 2'!$B$2),IF(J75=0,-'MONTH 2'!$B$2,IF(J75=0,-'MONTH 2'!$B$2,-('MONTH 2'!$B$2*2)))))))*E75))</f>
        <v>0</v>
      </c>
      <c r="Q75" s="27">
        <f>IF(ISBLANK(M75),,IF(ISBLANK(G75),,(IF(M75="WON-EW",((((N75-1)*J75)*'MONTH 2'!$B$2)+('MONTH 2'!$B$2*(N75-1))),IF(M75="WON",((((N75-1)*J75)*'MONTH 2'!$B$2)+('MONTH 2'!$B$2*(N75-1))),IF(M75="PLACED",((((N75-1)*J75)*'MONTH 2'!$B$2)-'MONTH 2'!$B$2),IF(J75=0,-'MONTH 2'!$B$2,IF(J75=0,-'MONTH 2'!$B$2,-('MONTH 2'!$B$2*2)))))))*E75))</f>
        <v>0</v>
      </c>
      <c r="R75" s="27">
        <f>IF(ISBLANK(M75),,IF(U75&lt;&gt;1,((IF(M75="WON-EW",(((K75-1)*'MONTH 2'!$B$2)*(1-$B$3))+(((L75-1)*'MONTH 2'!$B$2)*(1-$B$3)),IF(M75="WON",(((K75-1)*'MONTH 2'!$B$2)*(1-$B$3)),IF(M75="PLACED",(((L75-1)*'MONTH 2'!$B$2)*(1-$B$3))-'MONTH 2'!$B$2,IF(J75=0,-'MONTH 2'!$B$2,-('MONTH 2'!$B$2*2))))))*E75),0))</f>
        <v>0</v>
      </c>
      <c r="U75">
        <f t="shared" si="3"/>
        <v>1</v>
      </c>
    </row>
    <row r="76" spans="8:21" ht="16" x14ac:dyDescent="0.2">
      <c r="H76" s="22"/>
      <c r="I76" s="22"/>
      <c r="J76" s="22"/>
      <c r="M76" s="17"/>
      <c r="N76" s="26">
        <f>((G76-1)*(1-(IF(H76="no",0,'MONTH 2'!$B$3)))+1)</f>
        <v>5.0000000000000044E-2</v>
      </c>
      <c r="O76" s="26">
        <f t="shared" si="2"/>
        <v>0</v>
      </c>
      <c r="P76" s="28">
        <f>IF(ISBLANK(M76),,IF(ISBLANK(F76),,(IF(M76="WON-EW",((((F76-1)*J76)*'MONTH 2'!$B$2)+('MONTH 2'!$B$2*(F76-1))),IF(M76="WON",((((F76-1)*J76)*'MONTH 2'!$B$2)+('MONTH 2'!$B$2*(F76-1))),IF(M76="PLACED",((((F76-1)*J76)*'MONTH 2'!$B$2)-'MONTH 2'!$B$2),IF(J76=0,-'MONTH 2'!$B$2,IF(J76=0,-'MONTH 2'!$B$2,-('MONTH 2'!$B$2*2)))))))*E76))</f>
        <v>0</v>
      </c>
      <c r="Q76" s="27">
        <f>IF(ISBLANK(M76),,IF(ISBLANK(G76),,(IF(M76="WON-EW",((((N76-1)*J76)*'MONTH 2'!$B$2)+('MONTH 2'!$B$2*(N76-1))),IF(M76="WON",((((N76-1)*J76)*'MONTH 2'!$B$2)+('MONTH 2'!$B$2*(N76-1))),IF(M76="PLACED",((((N76-1)*J76)*'MONTH 2'!$B$2)-'MONTH 2'!$B$2),IF(J76=0,-'MONTH 2'!$B$2,IF(J76=0,-'MONTH 2'!$B$2,-('MONTH 2'!$B$2*2)))))))*E76))</f>
        <v>0</v>
      </c>
      <c r="R76" s="27">
        <f>IF(ISBLANK(M76),,IF(U76&lt;&gt;1,((IF(M76="WON-EW",(((K76-1)*'MONTH 2'!$B$2)*(1-$B$3))+(((L76-1)*'MONTH 2'!$B$2)*(1-$B$3)),IF(M76="WON",(((K76-1)*'MONTH 2'!$B$2)*(1-$B$3)),IF(M76="PLACED",(((L76-1)*'MONTH 2'!$B$2)*(1-$B$3))-'MONTH 2'!$B$2,IF(J76=0,-'MONTH 2'!$B$2,-('MONTH 2'!$B$2*2))))))*E76),0))</f>
        <v>0</v>
      </c>
      <c r="U76">
        <f t="shared" si="3"/>
        <v>1</v>
      </c>
    </row>
    <row r="77" spans="8:21" ht="16" x14ac:dyDescent="0.2">
      <c r="H77" s="22"/>
      <c r="I77" s="22"/>
      <c r="J77" s="22"/>
      <c r="M77" s="17"/>
      <c r="N77" s="26">
        <f>((G77-1)*(1-(IF(H77="no",0,'MONTH 2'!$B$3)))+1)</f>
        <v>5.0000000000000044E-2</v>
      </c>
      <c r="O77" s="26">
        <f t="shared" si="2"/>
        <v>0</v>
      </c>
      <c r="P77" s="28">
        <f>IF(ISBLANK(M77),,IF(ISBLANK(F77),,(IF(M77="WON-EW",((((F77-1)*J77)*'MONTH 2'!$B$2)+('MONTH 2'!$B$2*(F77-1))),IF(M77="WON",((((F77-1)*J77)*'MONTH 2'!$B$2)+('MONTH 2'!$B$2*(F77-1))),IF(M77="PLACED",((((F77-1)*J77)*'MONTH 2'!$B$2)-'MONTH 2'!$B$2),IF(J77=0,-'MONTH 2'!$B$2,IF(J77=0,-'MONTH 2'!$B$2,-('MONTH 2'!$B$2*2)))))))*E77))</f>
        <v>0</v>
      </c>
      <c r="Q77" s="27">
        <f>IF(ISBLANK(M77),,IF(ISBLANK(G77),,(IF(M77="WON-EW",((((N77-1)*J77)*'MONTH 2'!$B$2)+('MONTH 2'!$B$2*(N77-1))),IF(M77="WON",((((N77-1)*J77)*'MONTH 2'!$B$2)+('MONTH 2'!$B$2*(N77-1))),IF(M77="PLACED",((((N77-1)*J77)*'MONTH 2'!$B$2)-'MONTH 2'!$B$2),IF(J77=0,-'MONTH 2'!$B$2,IF(J77=0,-'MONTH 2'!$B$2,-('MONTH 2'!$B$2*2)))))))*E77))</f>
        <v>0</v>
      </c>
      <c r="R77" s="27">
        <f>IF(ISBLANK(M77),,IF(U77&lt;&gt;1,((IF(M77="WON-EW",(((K77-1)*'MONTH 2'!$B$2)*(1-$B$3))+(((L77-1)*'MONTH 2'!$B$2)*(1-$B$3)),IF(M77="WON",(((K77-1)*'MONTH 2'!$B$2)*(1-$B$3)),IF(M77="PLACED",(((L77-1)*'MONTH 2'!$B$2)*(1-$B$3))-'MONTH 2'!$B$2,IF(J77=0,-'MONTH 2'!$B$2,-('MONTH 2'!$B$2*2))))))*E77),0))</f>
        <v>0</v>
      </c>
      <c r="U77">
        <f t="shared" si="3"/>
        <v>1</v>
      </c>
    </row>
    <row r="78" spans="8:21" ht="16" x14ac:dyDescent="0.2">
      <c r="H78" s="22"/>
      <c r="I78" s="22"/>
      <c r="J78" s="22"/>
      <c r="M78" s="17"/>
      <c r="N78" s="26">
        <f>((G78-1)*(1-(IF(H78="no",0,'MONTH 2'!$B$3)))+1)</f>
        <v>5.0000000000000044E-2</v>
      </c>
      <c r="O78" s="26">
        <f t="shared" si="2"/>
        <v>0</v>
      </c>
      <c r="P78" s="28">
        <f>IF(ISBLANK(M78),,IF(ISBLANK(F78),,(IF(M78="WON-EW",((((F78-1)*J78)*'MONTH 2'!$B$2)+('MONTH 2'!$B$2*(F78-1))),IF(M78="WON",((((F78-1)*J78)*'MONTH 2'!$B$2)+('MONTH 2'!$B$2*(F78-1))),IF(M78="PLACED",((((F78-1)*J78)*'MONTH 2'!$B$2)-'MONTH 2'!$B$2),IF(J78=0,-'MONTH 2'!$B$2,IF(J78=0,-'MONTH 2'!$B$2,-('MONTH 2'!$B$2*2)))))))*E78))</f>
        <v>0</v>
      </c>
      <c r="Q78" s="27">
        <f>IF(ISBLANK(M78),,IF(ISBLANK(G78),,(IF(M78="WON-EW",((((N78-1)*J78)*'MONTH 2'!$B$2)+('MONTH 2'!$B$2*(N78-1))),IF(M78="WON",((((N78-1)*J78)*'MONTH 2'!$B$2)+('MONTH 2'!$B$2*(N78-1))),IF(M78="PLACED",((((N78-1)*J78)*'MONTH 2'!$B$2)-'MONTH 2'!$B$2),IF(J78=0,-'MONTH 2'!$B$2,IF(J78=0,-'MONTH 2'!$B$2,-('MONTH 2'!$B$2*2)))))))*E78))</f>
        <v>0</v>
      </c>
      <c r="R78" s="27">
        <f>IF(ISBLANK(M78),,IF(U78&lt;&gt;1,((IF(M78="WON-EW",(((K78-1)*'MONTH 2'!$B$2)*(1-$B$3))+(((L78-1)*'MONTH 2'!$B$2)*(1-$B$3)),IF(M78="WON",(((K78-1)*'MONTH 2'!$B$2)*(1-$B$3)),IF(M78="PLACED",(((L78-1)*'MONTH 2'!$B$2)*(1-$B$3))-'MONTH 2'!$B$2,IF(J78=0,-'MONTH 2'!$B$2,-('MONTH 2'!$B$2*2))))))*E78),0))</f>
        <v>0</v>
      </c>
      <c r="U78">
        <f t="shared" si="3"/>
        <v>1</v>
      </c>
    </row>
    <row r="79" spans="8:21" ht="16" x14ac:dyDescent="0.2">
      <c r="H79" s="22"/>
      <c r="I79" s="22"/>
      <c r="J79" s="22"/>
      <c r="M79" s="17"/>
      <c r="N79" s="26">
        <f>((G79-1)*(1-(IF(H79="no",0,'MONTH 2'!$B$3)))+1)</f>
        <v>5.0000000000000044E-2</v>
      </c>
      <c r="O79" s="26">
        <f t="shared" si="2"/>
        <v>0</v>
      </c>
      <c r="P79" s="28">
        <f>IF(ISBLANK(M79),,IF(ISBLANK(F79),,(IF(M79="WON-EW",((((F79-1)*J79)*'MONTH 2'!$B$2)+('MONTH 2'!$B$2*(F79-1))),IF(M79="WON",((((F79-1)*J79)*'MONTH 2'!$B$2)+('MONTH 2'!$B$2*(F79-1))),IF(M79="PLACED",((((F79-1)*J79)*'MONTH 2'!$B$2)-'MONTH 2'!$B$2),IF(J79=0,-'MONTH 2'!$B$2,IF(J79=0,-'MONTH 2'!$B$2,-('MONTH 2'!$B$2*2)))))))*E79))</f>
        <v>0</v>
      </c>
      <c r="Q79" s="27">
        <f>IF(ISBLANK(M79),,IF(ISBLANK(G79),,(IF(M79="WON-EW",((((N79-1)*J79)*'MONTH 2'!$B$2)+('MONTH 2'!$B$2*(N79-1))),IF(M79="WON",((((N79-1)*J79)*'MONTH 2'!$B$2)+('MONTH 2'!$B$2*(N79-1))),IF(M79="PLACED",((((N79-1)*J79)*'MONTH 2'!$B$2)-'MONTH 2'!$B$2),IF(J79=0,-'MONTH 2'!$B$2,IF(J79=0,-'MONTH 2'!$B$2,-('MONTH 2'!$B$2*2)))))))*E79))</f>
        <v>0</v>
      </c>
      <c r="R79" s="27">
        <f>IF(ISBLANK(M79),,IF(U79&lt;&gt;1,((IF(M79="WON-EW",(((K79-1)*'MONTH 2'!$B$2)*(1-$B$3))+(((L79-1)*'MONTH 2'!$B$2)*(1-$B$3)),IF(M79="WON",(((K79-1)*'MONTH 2'!$B$2)*(1-$B$3)),IF(M79="PLACED",(((L79-1)*'MONTH 2'!$B$2)*(1-$B$3))-'MONTH 2'!$B$2,IF(J79=0,-'MONTH 2'!$B$2,-('MONTH 2'!$B$2*2))))))*E79),0))</f>
        <v>0</v>
      </c>
      <c r="U79">
        <f t="shared" si="3"/>
        <v>1</v>
      </c>
    </row>
    <row r="80" spans="8:21" ht="16" x14ac:dyDescent="0.2">
      <c r="H80" s="22"/>
      <c r="I80" s="22"/>
      <c r="J80" s="22"/>
      <c r="M80" s="17"/>
      <c r="N80" s="26">
        <f>((G80-1)*(1-(IF(H80="no",0,'MONTH 2'!$B$3)))+1)</f>
        <v>5.0000000000000044E-2</v>
      </c>
      <c r="O80" s="26">
        <f t="shared" si="2"/>
        <v>0</v>
      </c>
      <c r="P80" s="28">
        <f>IF(ISBLANK(M80),,IF(ISBLANK(F80),,(IF(M80="WON-EW",((((F80-1)*J80)*'MONTH 2'!$B$2)+('MONTH 2'!$B$2*(F80-1))),IF(M80="WON",((((F80-1)*J80)*'MONTH 2'!$B$2)+('MONTH 2'!$B$2*(F80-1))),IF(M80="PLACED",((((F80-1)*J80)*'MONTH 2'!$B$2)-'MONTH 2'!$B$2),IF(J80=0,-'MONTH 2'!$B$2,IF(J80=0,-'MONTH 2'!$B$2,-('MONTH 2'!$B$2*2)))))))*E80))</f>
        <v>0</v>
      </c>
      <c r="Q80" s="27">
        <f>IF(ISBLANK(M80),,IF(ISBLANK(G80),,(IF(M80="WON-EW",((((N80-1)*J80)*'MONTH 2'!$B$2)+('MONTH 2'!$B$2*(N80-1))),IF(M80="WON",((((N80-1)*J80)*'MONTH 2'!$B$2)+('MONTH 2'!$B$2*(N80-1))),IF(M80="PLACED",((((N80-1)*J80)*'MONTH 2'!$B$2)-'MONTH 2'!$B$2),IF(J80=0,-'MONTH 2'!$B$2,IF(J80=0,-'MONTH 2'!$B$2,-('MONTH 2'!$B$2*2)))))))*E80))</f>
        <v>0</v>
      </c>
      <c r="R80" s="27">
        <f>IF(ISBLANK(M80),,IF(U80&lt;&gt;1,((IF(M80="WON-EW",(((K80-1)*'MONTH 2'!$B$2)*(1-$B$3))+(((L80-1)*'MONTH 2'!$B$2)*(1-$B$3)),IF(M80="WON",(((K80-1)*'MONTH 2'!$B$2)*(1-$B$3)),IF(M80="PLACED",(((L80-1)*'MONTH 2'!$B$2)*(1-$B$3))-'MONTH 2'!$B$2,IF(J80=0,-'MONTH 2'!$B$2,-('MONTH 2'!$B$2*2))))))*E80),0))</f>
        <v>0</v>
      </c>
      <c r="U80">
        <f t="shared" si="3"/>
        <v>1</v>
      </c>
    </row>
    <row r="81" spans="8:21" ht="16" x14ac:dyDescent="0.2">
      <c r="H81" s="22"/>
      <c r="I81" s="22"/>
      <c r="J81" s="22"/>
      <c r="M81" s="17"/>
      <c r="N81" s="26">
        <f>((G81-1)*(1-(IF(H81="no",0,'MONTH 2'!$B$3)))+1)</f>
        <v>5.0000000000000044E-2</v>
      </c>
      <c r="O81" s="26">
        <f t="shared" si="2"/>
        <v>0</v>
      </c>
      <c r="P81" s="28">
        <f>IF(ISBLANK(M81),,IF(ISBLANK(F81),,(IF(M81="WON-EW",((((F81-1)*J81)*'MONTH 2'!$B$2)+('MONTH 2'!$B$2*(F81-1))),IF(M81="WON",((((F81-1)*J81)*'MONTH 2'!$B$2)+('MONTH 2'!$B$2*(F81-1))),IF(M81="PLACED",((((F81-1)*J81)*'MONTH 2'!$B$2)-'MONTH 2'!$B$2),IF(J81=0,-'MONTH 2'!$B$2,IF(J81=0,-'MONTH 2'!$B$2,-('MONTH 2'!$B$2*2)))))))*E81))</f>
        <v>0</v>
      </c>
      <c r="Q81" s="27">
        <f>IF(ISBLANK(M81),,IF(ISBLANK(G81),,(IF(M81="WON-EW",((((N81-1)*J81)*'MONTH 2'!$B$2)+('MONTH 2'!$B$2*(N81-1))),IF(M81="WON",((((N81-1)*J81)*'MONTH 2'!$B$2)+('MONTH 2'!$B$2*(N81-1))),IF(M81="PLACED",((((N81-1)*J81)*'MONTH 2'!$B$2)-'MONTH 2'!$B$2),IF(J81=0,-'MONTH 2'!$B$2,IF(J81=0,-'MONTH 2'!$B$2,-('MONTH 2'!$B$2*2)))))))*E81))</f>
        <v>0</v>
      </c>
      <c r="R81" s="27">
        <f>IF(ISBLANK(M81),,IF(U81&lt;&gt;1,((IF(M81="WON-EW",(((K81-1)*'MONTH 2'!$B$2)*(1-$B$3))+(((L81-1)*'MONTH 2'!$B$2)*(1-$B$3)),IF(M81="WON",(((K81-1)*'MONTH 2'!$B$2)*(1-$B$3)),IF(M81="PLACED",(((L81-1)*'MONTH 2'!$B$2)*(1-$B$3))-'MONTH 2'!$B$2,IF(J81=0,-'MONTH 2'!$B$2,-('MONTH 2'!$B$2*2))))))*E81),0))</f>
        <v>0</v>
      </c>
      <c r="U81">
        <f t="shared" si="3"/>
        <v>1</v>
      </c>
    </row>
    <row r="82" spans="8:21" ht="16" x14ac:dyDescent="0.2">
      <c r="H82" s="22"/>
      <c r="I82" s="22"/>
      <c r="J82" s="22"/>
      <c r="M82" s="17"/>
      <c r="N82" s="26">
        <f>((G82-1)*(1-(IF(H82="no",0,'MONTH 2'!$B$3)))+1)</f>
        <v>5.0000000000000044E-2</v>
      </c>
      <c r="O82" s="26">
        <f t="shared" si="2"/>
        <v>0</v>
      </c>
      <c r="P82" s="28">
        <f>IF(ISBLANK(M82),,IF(ISBLANK(F82),,(IF(M82="WON-EW",((((F82-1)*J82)*'MONTH 2'!$B$2)+('MONTH 2'!$B$2*(F82-1))),IF(M82="WON",((((F82-1)*J82)*'MONTH 2'!$B$2)+('MONTH 2'!$B$2*(F82-1))),IF(M82="PLACED",((((F82-1)*J82)*'MONTH 2'!$B$2)-'MONTH 2'!$B$2),IF(J82=0,-'MONTH 2'!$B$2,IF(J82=0,-'MONTH 2'!$B$2,-('MONTH 2'!$B$2*2)))))))*E82))</f>
        <v>0</v>
      </c>
      <c r="Q82" s="27">
        <f>IF(ISBLANK(M82),,IF(ISBLANK(G82),,(IF(M82="WON-EW",((((N82-1)*J82)*'MONTH 2'!$B$2)+('MONTH 2'!$B$2*(N82-1))),IF(M82="WON",((((N82-1)*J82)*'MONTH 2'!$B$2)+('MONTH 2'!$B$2*(N82-1))),IF(M82="PLACED",((((N82-1)*J82)*'MONTH 2'!$B$2)-'MONTH 2'!$B$2),IF(J82=0,-'MONTH 2'!$B$2,IF(J82=0,-'MONTH 2'!$B$2,-('MONTH 2'!$B$2*2)))))))*E82))</f>
        <v>0</v>
      </c>
      <c r="R82" s="27">
        <f>IF(ISBLANK(M82),,IF(U82&lt;&gt;1,((IF(M82="WON-EW",(((K82-1)*'MONTH 2'!$B$2)*(1-$B$3))+(((L82-1)*'MONTH 2'!$B$2)*(1-$B$3)),IF(M82="WON",(((K82-1)*'MONTH 2'!$B$2)*(1-$B$3)),IF(M82="PLACED",(((L82-1)*'MONTH 2'!$B$2)*(1-$B$3))-'MONTH 2'!$B$2,IF(J82=0,-'MONTH 2'!$B$2,-('MONTH 2'!$B$2*2))))))*E82),0))</f>
        <v>0</v>
      </c>
      <c r="U82">
        <f t="shared" si="3"/>
        <v>1</v>
      </c>
    </row>
    <row r="83" spans="8:21" ht="16" x14ac:dyDescent="0.2">
      <c r="H83" s="22"/>
      <c r="I83" s="22"/>
      <c r="J83" s="22"/>
      <c r="M83" s="17"/>
      <c r="N83" s="26">
        <f>((G83-1)*(1-(IF(H83="no",0,'MONTH 2'!$B$3)))+1)</f>
        <v>5.0000000000000044E-2</v>
      </c>
      <c r="O83" s="26">
        <f t="shared" si="2"/>
        <v>0</v>
      </c>
      <c r="P83" s="28">
        <f>IF(ISBLANK(M83),,IF(ISBLANK(F83),,(IF(M83="WON-EW",((((F83-1)*J83)*'MONTH 2'!$B$2)+('MONTH 2'!$B$2*(F83-1))),IF(M83="WON",((((F83-1)*J83)*'MONTH 2'!$B$2)+('MONTH 2'!$B$2*(F83-1))),IF(M83="PLACED",((((F83-1)*J83)*'MONTH 2'!$B$2)-'MONTH 2'!$B$2),IF(J83=0,-'MONTH 2'!$B$2,IF(J83=0,-'MONTH 2'!$B$2,-('MONTH 2'!$B$2*2)))))))*E83))</f>
        <v>0</v>
      </c>
      <c r="Q83" s="27">
        <f>IF(ISBLANK(M83),,IF(ISBLANK(G83),,(IF(M83="WON-EW",((((N83-1)*J83)*'MONTH 2'!$B$2)+('MONTH 2'!$B$2*(N83-1))),IF(M83="WON",((((N83-1)*J83)*'MONTH 2'!$B$2)+('MONTH 2'!$B$2*(N83-1))),IF(M83="PLACED",((((N83-1)*J83)*'MONTH 2'!$B$2)-'MONTH 2'!$B$2),IF(J83=0,-'MONTH 2'!$B$2,IF(J83=0,-'MONTH 2'!$B$2,-('MONTH 2'!$B$2*2)))))))*E83))</f>
        <v>0</v>
      </c>
      <c r="R83" s="27">
        <f>IF(ISBLANK(M83),,IF(U83&lt;&gt;1,((IF(M83="WON-EW",(((K83-1)*'MONTH 2'!$B$2)*(1-$B$3))+(((L83-1)*'MONTH 2'!$B$2)*(1-$B$3)),IF(M83="WON",(((K83-1)*'MONTH 2'!$B$2)*(1-$B$3)),IF(M83="PLACED",(((L83-1)*'MONTH 2'!$B$2)*(1-$B$3))-'MONTH 2'!$B$2,IF(J83=0,-'MONTH 2'!$B$2,-('MONTH 2'!$B$2*2))))))*E83),0))</f>
        <v>0</v>
      </c>
      <c r="U83">
        <f t="shared" si="3"/>
        <v>1</v>
      </c>
    </row>
    <row r="84" spans="8:21" ht="16" x14ac:dyDescent="0.2">
      <c r="H84" s="22"/>
      <c r="I84" s="22"/>
      <c r="J84" s="22"/>
      <c r="M84" s="17"/>
      <c r="N84" s="26">
        <f>((G84-1)*(1-(IF(H84="no",0,'MONTH 2'!$B$3)))+1)</f>
        <v>5.0000000000000044E-2</v>
      </c>
      <c r="O84" s="26">
        <f t="shared" si="2"/>
        <v>0</v>
      </c>
      <c r="P84" s="28">
        <f>IF(ISBLANK(M84),,IF(ISBLANK(F84),,(IF(M84="WON-EW",((((F84-1)*J84)*'MONTH 2'!$B$2)+('MONTH 2'!$B$2*(F84-1))),IF(M84="WON",((((F84-1)*J84)*'MONTH 2'!$B$2)+('MONTH 2'!$B$2*(F84-1))),IF(M84="PLACED",((((F84-1)*J84)*'MONTH 2'!$B$2)-'MONTH 2'!$B$2),IF(J84=0,-'MONTH 2'!$B$2,IF(J84=0,-'MONTH 2'!$B$2,-('MONTH 2'!$B$2*2)))))))*E84))</f>
        <v>0</v>
      </c>
      <c r="Q84" s="27">
        <f>IF(ISBLANK(M84),,IF(ISBLANK(G84),,(IF(M84="WON-EW",((((N84-1)*J84)*'MONTH 2'!$B$2)+('MONTH 2'!$B$2*(N84-1))),IF(M84="WON",((((N84-1)*J84)*'MONTH 2'!$B$2)+('MONTH 2'!$B$2*(N84-1))),IF(M84="PLACED",((((N84-1)*J84)*'MONTH 2'!$B$2)-'MONTH 2'!$B$2),IF(J84=0,-'MONTH 2'!$B$2,IF(J84=0,-'MONTH 2'!$B$2,-('MONTH 2'!$B$2*2)))))))*E84))</f>
        <v>0</v>
      </c>
      <c r="R84" s="27">
        <f>IF(ISBLANK(M84),,IF(U84&lt;&gt;1,((IF(M84="WON-EW",(((K84-1)*'MONTH 2'!$B$2)*(1-$B$3))+(((L84-1)*'MONTH 2'!$B$2)*(1-$B$3)),IF(M84="WON",(((K84-1)*'MONTH 2'!$B$2)*(1-$B$3)),IF(M84="PLACED",(((L84-1)*'MONTH 2'!$B$2)*(1-$B$3))-'MONTH 2'!$B$2,IF(J84=0,-'MONTH 2'!$B$2,-('MONTH 2'!$B$2*2))))))*E84),0))</f>
        <v>0</v>
      </c>
      <c r="U84">
        <f t="shared" si="3"/>
        <v>1</v>
      </c>
    </row>
    <row r="85" spans="8:21" ht="16" x14ac:dyDescent="0.2">
      <c r="H85" s="22"/>
      <c r="I85" s="22"/>
      <c r="J85" s="22"/>
      <c r="M85" s="17"/>
      <c r="N85" s="26">
        <f>((G85-1)*(1-(IF(H85="no",0,'MONTH 2'!$B$3)))+1)</f>
        <v>5.0000000000000044E-2</v>
      </c>
      <c r="O85" s="26">
        <f t="shared" si="2"/>
        <v>0</v>
      </c>
      <c r="P85" s="28">
        <f>IF(ISBLANK(M85),,IF(ISBLANK(F85),,(IF(M85="WON-EW",((((F85-1)*J85)*'MONTH 2'!$B$2)+('MONTH 2'!$B$2*(F85-1))),IF(M85="WON",((((F85-1)*J85)*'MONTH 2'!$B$2)+('MONTH 2'!$B$2*(F85-1))),IF(M85="PLACED",((((F85-1)*J85)*'MONTH 2'!$B$2)-'MONTH 2'!$B$2),IF(J85=0,-'MONTH 2'!$B$2,IF(J85=0,-'MONTH 2'!$B$2,-('MONTH 2'!$B$2*2)))))))*E85))</f>
        <v>0</v>
      </c>
      <c r="Q85" s="27">
        <f>IF(ISBLANK(M85),,IF(ISBLANK(G85),,(IF(M85="WON-EW",((((N85-1)*J85)*'MONTH 2'!$B$2)+('MONTH 2'!$B$2*(N85-1))),IF(M85="WON",((((N85-1)*J85)*'MONTH 2'!$B$2)+('MONTH 2'!$B$2*(N85-1))),IF(M85="PLACED",((((N85-1)*J85)*'MONTH 2'!$B$2)-'MONTH 2'!$B$2),IF(J85=0,-'MONTH 2'!$B$2,IF(J85=0,-'MONTH 2'!$B$2,-('MONTH 2'!$B$2*2)))))))*E85))</f>
        <v>0</v>
      </c>
      <c r="R85" s="27">
        <f>IF(ISBLANK(M85),,IF(U85&lt;&gt;1,((IF(M85="WON-EW",(((K85-1)*'MONTH 2'!$B$2)*(1-$B$3))+(((L85-1)*'MONTH 2'!$B$2)*(1-$B$3)),IF(M85="WON",(((K85-1)*'MONTH 2'!$B$2)*(1-$B$3)),IF(M85="PLACED",(((L85-1)*'MONTH 2'!$B$2)*(1-$B$3))-'MONTH 2'!$B$2,IF(J85=0,-'MONTH 2'!$B$2,-('MONTH 2'!$B$2*2))))))*E85),0))</f>
        <v>0</v>
      </c>
      <c r="U85">
        <f t="shared" si="3"/>
        <v>1</v>
      </c>
    </row>
    <row r="86" spans="8:21" ht="16" x14ac:dyDescent="0.2">
      <c r="H86" s="22"/>
      <c r="I86" s="22"/>
      <c r="J86" s="22"/>
      <c r="M86" s="17"/>
      <c r="N86" s="26">
        <f>((G86-1)*(1-(IF(H86="no",0,'MONTH 2'!$B$3)))+1)</f>
        <v>5.0000000000000044E-2</v>
      </c>
      <c r="O86" s="26">
        <f t="shared" si="2"/>
        <v>0</v>
      </c>
      <c r="P86" s="28">
        <f>IF(ISBLANK(M86),,IF(ISBLANK(F86),,(IF(M86="WON-EW",((((F86-1)*J86)*'MONTH 2'!$B$2)+('MONTH 2'!$B$2*(F86-1))),IF(M86="WON",((((F86-1)*J86)*'MONTH 2'!$B$2)+('MONTH 2'!$B$2*(F86-1))),IF(M86="PLACED",((((F86-1)*J86)*'MONTH 2'!$B$2)-'MONTH 2'!$B$2),IF(J86=0,-'MONTH 2'!$B$2,IF(J86=0,-'MONTH 2'!$B$2,-('MONTH 2'!$B$2*2)))))))*E86))</f>
        <v>0</v>
      </c>
      <c r="Q86" s="27">
        <f>IF(ISBLANK(M86),,IF(ISBLANK(G86),,(IF(M86="WON-EW",((((N86-1)*J86)*'MONTH 2'!$B$2)+('MONTH 2'!$B$2*(N86-1))),IF(M86="WON",((((N86-1)*J86)*'MONTH 2'!$B$2)+('MONTH 2'!$B$2*(N86-1))),IF(M86="PLACED",((((N86-1)*J86)*'MONTH 2'!$B$2)-'MONTH 2'!$B$2),IF(J86=0,-'MONTH 2'!$B$2,IF(J86=0,-'MONTH 2'!$B$2,-('MONTH 2'!$B$2*2)))))))*E86))</f>
        <v>0</v>
      </c>
      <c r="R86" s="27">
        <f>IF(ISBLANK(M86),,IF(U86&lt;&gt;1,((IF(M86="WON-EW",(((K86-1)*'MONTH 2'!$B$2)*(1-$B$3))+(((L86-1)*'MONTH 2'!$B$2)*(1-$B$3)),IF(M86="WON",(((K86-1)*'MONTH 2'!$B$2)*(1-$B$3)),IF(M86="PLACED",(((L86-1)*'MONTH 2'!$B$2)*(1-$B$3))-'MONTH 2'!$B$2,IF(J86=0,-'MONTH 2'!$B$2,-('MONTH 2'!$B$2*2))))))*E86),0))</f>
        <v>0</v>
      </c>
      <c r="U86">
        <f t="shared" si="3"/>
        <v>1</v>
      </c>
    </row>
    <row r="87" spans="8:21" ht="16" x14ac:dyDescent="0.2">
      <c r="H87" s="22"/>
      <c r="I87" s="22"/>
      <c r="J87" s="22"/>
      <c r="M87" s="17"/>
      <c r="N87" s="26">
        <f>((G87-1)*(1-(IF(H87="no",0,'MONTH 2'!$B$3)))+1)</f>
        <v>5.0000000000000044E-2</v>
      </c>
      <c r="O87" s="26">
        <f t="shared" si="2"/>
        <v>0</v>
      </c>
      <c r="P87" s="28">
        <f>IF(ISBLANK(M87),,IF(ISBLANK(F87),,(IF(M87="WON-EW",((((F87-1)*J87)*'MONTH 2'!$B$2)+('MONTH 2'!$B$2*(F87-1))),IF(M87="WON",((((F87-1)*J87)*'MONTH 2'!$B$2)+('MONTH 2'!$B$2*(F87-1))),IF(M87="PLACED",((((F87-1)*J87)*'MONTH 2'!$B$2)-'MONTH 2'!$B$2),IF(J87=0,-'MONTH 2'!$B$2,IF(J87=0,-'MONTH 2'!$B$2,-('MONTH 2'!$B$2*2)))))))*E87))</f>
        <v>0</v>
      </c>
      <c r="Q87" s="27">
        <f>IF(ISBLANK(M87),,IF(ISBLANK(G87),,(IF(M87="WON-EW",((((N87-1)*J87)*'MONTH 2'!$B$2)+('MONTH 2'!$B$2*(N87-1))),IF(M87="WON",((((N87-1)*J87)*'MONTH 2'!$B$2)+('MONTH 2'!$B$2*(N87-1))),IF(M87="PLACED",((((N87-1)*J87)*'MONTH 2'!$B$2)-'MONTH 2'!$B$2),IF(J87=0,-'MONTH 2'!$B$2,IF(J87=0,-'MONTH 2'!$B$2,-('MONTH 2'!$B$2*2)))))))*E87))</f>
        <v>0</v>
      </c>
      <c r="R87" s="27">
        <f>IF(ISBLANK(M87),,IF(U87&lt;&gt;1,((IF(M87="WON-EW",(((K87-1)*'MONTH 2'!$B$2)*(1-$B$3))+(((L87-1)*'MONTH 2'!$B$2)*(1-$B$3)),IF(M87="WON",(((K87-1)*'MONTH 2'!$B$2)*(1-$B$3)),IF(M87="PLACED",(((L87-1)*'MONTH 2'!$B$2)*(1-$B$3))-'MONTH 2'!$B$2,IF(J87=0,-'MONTH 2'!$B$2,-('MONTH 2'!$B$2*2))))))*E87),0))</f>
        <v>0</v>
      </c>
      <c r="U87">
        <f t="shared" si="3"/>
        <v>1</v>
      </c>
    </row>
    <row r="88" spans="8:21" ht="16" x14ac:dyDescent="0.2">
      <c r="H88" s="22"/>
      <c r="I88" s="22"/>
      <c r="J88" s="22"/>
      <c r="M88" s="17"/>
      <c r="N88" s="26">
        <f>((G88-1)*(1-(IF(H88="no",0,'MONTH 2'!$B$3)))+1)</f>
        <v>5.0000000000000044E-2</v>
      </c>
      <c r="O88" s="26">
        <f t="shared" si="2"/>
        <v>0</v>
      </c>
      <c r="P88" s="28">
        <f>IF(ISBLANK(M88),,IF(ISBLANK(F88),,(IF(M88="WON-EW",((((F88-1)*J88)*'MONTH 2'!$B$2)+('MONTH 2'!$B$2*(F88-1))),IF(M88="WON",((((F88-1)*J88)*'MONTH 2'!$B$2)+('MONTH 2'!$B$2*(F88-1))),IF(M88="PLACED",((((F88-1)*J88)*'MONTH 2'!$B$2)-'MONTH 2'!$B$2),IF(J88=0,-'MONTH 2'!$B$2,IF(J88=0,-'MONTH 2'!$B$2,-('MONTH 2'!$B$2*2)))))))*E88))</f>
        <v>0</v>
      </c>
      <c r="Q88" s="27">
        <f>IF(ISBLANK(M88),,IF(ISBLANK(G88),,(IF(M88="WON-EW",((((N88-1)*J88)*'MONTH 2'!$B$2)+('MONTH 2'!$B$2*(N88-1))),IF(M88="WON",((((N88-1)*J88)*'MONTH 2'!$B$2)+('MONTH 2'!$B$2*(N88-1))),IF(M88="PLACED",((((N88-1)*J88)*'MONTH 2'!$B$2)-'MONTH 2'!$B$2),IF(J88=0,-'MONTH 2'!$B$2,IF(J88=0,-'MONTH 2'!$B$2,-('MONTH 2'!$B$2*2)))))))*E88))</f>
        <v>0</v>
      </c>
      <c r="R88" s="27">
        <f>IF(ISBLANK(M88),,IF(U88&lt;&gt;1,((IF(M88="WON-EW",(((K88-1)*'MONTH 2'!$B$2)*(1-$B$3))+(((L88-1)*'MONTH 2'!$B$2)*(1-$B$3)),IF(M88="WON",(((K88-1)*'MONTH 2'!$B$2)*(1-$B$3)),IF(M88="PLACED",(((L88-1)*'MONTH 2'!$B$2)*(1-$B$3))-'MONTH 2'!$B$2,IF(J88=0,-'MONTH 2'!$B$2,-('MONTH 2'!$B$2*2))))))*E88),0))</f>
        <v>0</v>
      </c>
      <c r="U88">
        <f t="shared" si="3"/>
        <v>1</v>
      </c>
    </row>
    <row r="89" spans="8:21" ht="16" x14ac:dyDescent="0.2">
      <c r="H89" s="22"/>
      <c r="I89" s="22"/>
      <c r="J89" s="22"/>
      <c r="M89" s="17"/>
      <c r="N89" s="26">
        <f>((G89-1)*(1-(IF(H89="no",0,'MONTH 2'!$B$3)))+1)</f>
        <v>5.0000000000000044E-2</v>
      </c>
      <c r="O89" s="26">
        <f t="shared" si="2"/>
        <v>0</v>
      </c>
      <c r="P89" s="28">
        <f>IF(ISBLANK(M89),,IF(ISBLANK(F89),,(IF(M89="WON-EW",((((F89-1)*J89)*'MONTH 2'!$B$2)+('MONTH 2'!$B$2*(F89-1))),IF(M89="WON",((((F89-1)*J89)*'MONTH 2'!$B$2)+('MONTH 2'!$B$2*(F89-1))),IF(M89="PLACED",((((F89-1)*J89)*'MONTH 2'!$B$2)-'MONTH 2'!$B$2),IF(J89=0,-'MONTH 2'!$B$2,IF(J89=0,-'MONTH 2'!$B$2,-('MONTH 2'!$B$2*2)))))))*E89))</f>
        <v>0</v>
      </c>
      <c r="Q89" s="27">
        <f>IF(ISBLANK(M89),,IF(ISBLANK(G89),,(IF(M89="WON-EW",((((N89-1)*J89)*'MONTH 2'!$B$2)+('MONTH 2'!$B$2*(N89-1))),IF(M89="WON",((((N89-1)*J89)*'MONTH 2'!$B$2)+('MONTH 2'!$B$2*(N89-1))),IF(M89="PLACED",((((N89-1)*J89)*'MONTH 2'!$B$2)-'MONTH 2'!$B$2),IF(J89=0,-'MONTH 2'!$B$2,IF(J89=0,-'MONTH 2'!$B$2,-('MONTH 2'!$B$2*2)))))))*E89))</f>
        <v>0</v>
      </c>
      <c r="R89" s="27">
        <f>IF(ISBLANK(M89),,IF(U89&lt;&gt;1,((IF(M89="WON-EW",(((K89-1)*'MONTH 2'!$B$2)*(1-$B$3))+(((L89-1)*'MONTH 2'!$B$2)*(1-$B$3)),IF(M89="WON",(((K89-1)*'MONTH 2'!$B$2)*(1-$B$3)),IF(M89="PLACED",(((L89-1)*'MONTH 2'!$B$2)*(1-$B$3))-'MONTH 2'!$B$2,IF(J89=0,-'MONTH 2'!$B$2,-('MONTH 2'!$B$2*2))))))*E89),0))</f>
        <v>0</v>
      </c>
      <c r="U89">
        <f t="shared" si="3"/>
        <v>1</v>
      </c>
    </row>
    <row r="90" spans="8:21" ht="16" x14ac:dyDescent="0.2">
      <c r="H90" s="22"/>
      <c r="I90" s="22"/>
      <c r="J90" s="22"/>
      <c r="M90" s="17"/>
      <c r="N90" s="26">
        <f>((G90-1)*(1-(IF(H90="no",0,'MONTH 2'!$B$3)))+1)</f>
        <v>5.0000000000000044E-2</v>
      </c>
      <c r="O90" s="26">
        <f t="shared" si="2"/>
        <v>0</v>
      </c>
      <c r="P90" s="28">
        <f>IF(ISBLANK(M90),,IF(ISBLANK(F90),,(IF(M90="WON-EW",((((F90-1)*J90)*'MONTH 2'!$B$2)+('MONTH 2'!$B$2*(F90-1))),IF(M90="WON",((((F90-1)*J90)*'MONTH 2'!$B$2)+('MONTH 2'!$B$2*(F90-1))),IF(M90="PLACED",((((F90-1)*J90)*'MONTH 2'!$B$2)-'MONTH 2'!$B$2),IF(J90=0,-'MONTH 2'!$B$2,IF(J90=0,-'MONTH 2'!$B$2,-('MONTH 2'!$B$2*2)))))))*E90))</f>
        <v>0</v>
      </c>
      <c r="Q90" s="27">
        <f>IF(ISBLANK(M90),,IF(ISBLANK(G90),,(IF(M90="WON-EW",((((N90-1)*J90)*'MONTH 2'!$B$2)+('MONTH 2'!$B$2*(N90-1))),IF(M90="WON",((((N90-1)*J90)*'MONTH 2'!$B$2)+('MONTH 2'!$B$2*(N90-1))),IF(M90="PLACED",((((N90-1)*J90)*'MONTH 2'!$B$2)-'MONTH 2'!$B$2),IF(J90=0,-'MONTH 2'!$B$2,IF(J90=0,-'MONTH 2'!$B$2,-('MONTH 2'!$B$2*2)))))))*E90))</f>
        <v>0</v>
      </c>
      <c r="R90" s="27">
        <f>IF(ISBLANK(M90),,IF(U90&lt;&gt;1,((IF(M90="WON-EW",(((K90-1)*'MONTH 2'!$B$2)*(1-$B$3))+(((L90-1)*'MONTH 2'!$B$2)*(1-$B$3)),IF(M90="WON",(((K90-1)*'MONTH 2'!$B$2)*(1-$B$3)),IF(M90="PLACED",(((L90-1)*'MONTH 2'!$B$2)*(1-$B$3))-'MONTH 2'!$B$2,IF(J90=0,-'MONTH 2'!$B$2,-('MONTH 2'!$B$2*2))))))*E90),0))</f>
        <v>0</v>
      </c>
      <c r="U90">
        <f t="shared" si="3"/>
        <v>1</v>
      </c>
    </row>
    <row r="91" spans="8:21" ht="16" x14ac:dyDescent="0.2">
      <c r="H91" s="22"/>
      <c r="I91" s="22"/>
      <c r="J91" s="22"/>
      <c r="M91" s="17"/>
      <c r="N91" s="26">
        <f>((G91-1)*(1-(IF(H91="no",0,'MONTH 2'!$B$3)))+1)</f>
        <v>5.0000000000000044E-2</v>
      </c>
      <c r="O91" s="26">
        <f t="shared" si="2"/>
        <v>0</v>
      </c>
      <c r="P91" s="28">
        <f>IF(ISBLANK(M91),,IF(ISBLANK(F91),,(IF(M91="WON-EW",((((F91-1)*J91)*'MONTH 2'!$B$2)+('MONTH 2'!$B$2*(F91-1))),IF(M91="WON",((((F91-1)*J91)*'MONTH 2'!$B$2)+('MONTH 2'!$B$2*(F91-1))),IF(M91="PLACED",((((F91-1)*J91)*'MONTH 2'!$B$2)-'MONTH 2'!$B$2),IF(J91=0,-'MONTH 2'!$B$2,IF(J91=0,-'MONTH 2'!$B$2,-('MONTH 2'!$B$2*2)))))))*E91))</f>
        <v>0</v>
      </c>
      <c r="Q91" s="27">
        <f>IF(ISBLANK(M91),,IF(ISBLANK(G91),,(IF(M91="WON-EW",((((N91-1)*J91)*'MONTH 2'!$B$2)+('MONTH 2'!$B$2*(N91-1))),IF(M91="WON",((((N91-1)*J91)*'MONTH 2'!$B$2)+('MONTH 2'!$B$2*(N91-1))),IF(M91="PLACED",((((N91-1)*J91)*'MONTH 2'!$B$2)-'MONTH 2'!$B$2),IF(J91=0,-'MONTH 2'!$B$2,IF(J91=0,-'MONTH 2'!$B$2,-('MONTH 2'!$B$2*2)))))))*E91))</f>
        <v>0</v>
      </c>
      <c r="R91" s="27">
        <f>IF(ISBLANK(M91),,IF(U91&lt;&gt;1,((IF(M91="WON-EW",(((K91-1)*'MONTH 2'!$B$2)*(1-$B$3))+(((L91-1)*'MONTH 2'!$B$2)*(1-$B$3)),IF(M91="WON",(((K91-1)*'MONTH 2'!$B$2)*(1-$B$3)),IF(M91="PLACED",(((L91-1)*'MONTH 2'!$B$2)*(1-$B$3))-'MONTH 2'!$B$2,IF(J91=0,-'MONTH 2'!$B$2,-('MONTH 2'!$B$2*2))))))*E91),0))</f>
        <v>0</v>
      </c>
      <c r="U91">
        <f t="shared" si="3"/>
        <v>1</v>
      </c>
    </row>
    <row r="92" spans="8:21" ht="16" x14ac:dyDescent="0.2">
      <c r="H92" s="22"/>
      <c r="I92" s="22"/>
      <c r="J92" s="22"/>
      <c r="M92" s="17"/>
      <c r="N92" s="26">
        <f>((G92-1)*(1-(IF(H92="no",0,'MONTH 2'!$B$3)))+1)</f>
        <v>5.0000000000000044E-2</v>
      </c>
      <c r="O92" s="26">
        <f t="shared" ref="O92:O162" si="4">E92*IF(I92="yes",2,1)</f>
        <v>0</v>
      </c>
      <c r="P92" s="28">
        <f>IF(ISBLANK(M92),,IF(ISBLANK(F92),,(IF(M92="WON-EW",((((F92-1)*J92)*'MONTH 2'!$B$2)+('MONTH 2'!$B$2*(F92-1))),IF(M92="WON",((((F92-1)*J92)*'MONTH 2'!$B$2)+('MONTH 2'!$B$2*(F92-1))),IF(M92="PLACED",((((F92-1)*J92)*'MONTH 2'!$B$2)-'MONTH 2'!$B$2),IF(J92=0,-'MONTH 2'!$B$2,IF(J92=0,-'MONTH 2'!$B$2,-('MONTH 2'!$B$2*2)))))))*E92))</f>
        <v>0</v>
      </c>
      <c r="Q92" s="27">
        <f>IF(ISBLANK(M92),,IF(ISBLANK(G92),,(IF(M92="WON-EW",((((N92-1)*J92)*'MONTH 2'!$B$2)+('MONTH 2'!$B$2*(N92-1))),IF(M92="WON",((((N92-1)*J92)*'MONTH 2'!$B$2)+('MONTH 2'!$B$2*(N92-1))),IF(M92="PLACED",((((N92-1)*J92)*'MONTH 2'!$B$2)-'MONTH 2'!$B$2),IF(J92=0,-'MONTH 2'!$B$2,IF(J92=0,-'MONTH 2'!$B$2,-('MONTH 2'!$B$2*2)))))))*E92))</f>
        <v>0</v>
      </c>
      <c r="R92" s="27">
        <f>IF(ISBLANK(M92),,IF(U92&lt;&gt;1,((IF(M92="WON-EW",(((K92-1)*'MONTH 2'!$B$2)*(1-$B$3))+(((L92-1)*'MONTH 2'!$B$2)*(1-$B$3)),IF(M92="WON",(((K92-1)*'MONTH 2'!$B$2)*(1-$B$3)),IF(M92="PLACED",(((L92-1)*'MONTH 2'!$B$2)*(1-$B$3))-'MONTH 2'!$B$2,IF(J92=0,-'MONTH 2'!$B$2,-('MONTH 2'!$B$2*2))))))*E92),0))</f>
        <v>0</v>
      </c>
      <c r="U92">
        <f t="shared" si="3"/>
        <v>1</v>
      </c>
    </row>
    <row r="93" spans="8:21" ht="16" x14ac:dyDescent="0.2">
      <c r="H93" s="22"/>
      <c r="I93" s="22"/>
      <c r="J93" s="22"/>
      <c r="M93" s="17"/>
      <c r="N93" s="26">
        <f>((G93-1)*(1-(IF(H93="no",0,'MONTH 2'!$B$3)))+1)</f>
        <v>5.0000000000000044E-2</v>
      </c>
      <c r="O93" s="26">
        <f t="shared" si="4"/>
        <v>0</v>
      </c>
      <c r="P93" s="28">
        <f>IF(ISBLANK(M93),,IF(ISBLANK(F93),,(IF(M93="WON-EW",((((F93-1)*J93)*'MONTH 2'!$B$2)+('MONTH 2'!$B$2*(F93-1))),IF(M93="WON",((((F93-1)*J93)*'MONTH 2'!$B$2)+('MONTH 2'!$B$2*(F93-1))),IF(M93="PLACED",((((F93-1)*J93)*'MONTH 2'!$B$2)-'MONTH 2'!$B$2),IF(J93=0,-'MONTH 2'!$B$2,IF(J93=0,-'MONTH 2'!$B$2,-('MONTH 2'!$B$2*2)))))))*E93))</f>
        <v>0</v>
      </c>
      <c r="Q93" s="27">
        <f>IF(ISBLANK(M93),,IF(ISBLANK(G93),,(IF(M93="WON-EW",((((N93-1)*J93)*'MONTH 2'!$B$2)+('MONTH 2'!$B$2*(N93-1))),IF(M93="WON",((((N93-1)*J93)*'MONTH 2'!$B$2)+('MONTH 2'!$B$2*(N93-1))),IF(M93="PLACED",((((N93-1)*J93)*'MONTH 2'!$B$2)-'MONTH 2'!$B$2),IF(J93=0,-'MONTH 2'!$B$2,IF(J93=0,-'MONTH 2'!$B$2,-('MONTH 2'!$B$2*2)))))))*E93))</f>
        <v>0</v>
      </c>
      <c r="R93" s="27">
        <f>IF(ISBLANK(M93),,IF(U93&lt;&gt;1,((IF(M93="WON-EW",(((K93-1)*'MONTH 2'!$B$2)*(1-$B$3))+(((L93-1)*'MONTH 2'!$B$2)*(1-$B$3)),IF(M93="WON",(((K93-1)*'MONTH 2'!$B$2)*(1-$B$3)),IF(M93="PLACED",(((L93-1)*'MONTH 2'!$B$2)*(1-$B$3))-'MONTH 2'!$B$2,IF(J93=0,-'MONTH 2'!$B$2,-('MONTH 2'!$B$2*2))))))*E93),0))</f>
        <v>0</v>
      </c>
      <c r="U93">
        <f t="shared" ref="U93:U156" si="5">IF(ISBLANK(K93),1,IF(ISBLANK(L93),2,99))</f>
        <v>1</v>
      </c>
    </row>
    <row r="94" spans="8:21" ht="16" x14ac:dyDescent="0.2">
      <c r="H94" s="22"/>
      <c r="I94" s="22"/>
      <c r="J94" s="22"/>
      <c r="M94" s="17"/>
      <c r="N94" s="26">
        <f>((G94-1)*(1-(IF(H94="no",0,'MONTH 2'!$B$3)))+1)</f>
        <v>5.0000000000000044E-2</v>
      </c>
      <c r="O94" s="26">
        <f t="shared" si="4"/>
        <v>0</v>
      </c>
      <c r="P94" s="28">
        <f>IF(ISBLANK(M94),,IF(ISBLANK(F94),,(IF(M94="WON-EW",((((F94-1)*J94)*'MONTH 2'!$B$2)+('MONTH 2'!$B$2*(F94-1))),IF(M94="WON",((((F94-1)*J94)*'MONTH 2'!$B$2)+('MONTH 2'!$B$2*(F94-1))),IF(M94="PLACED",((((F94-1)*J94)*'MONTH 2'!$B$2)-'MONTH 2'!$B$2),IF(J94=0,-'MONTH 2'!$B$2,IF(J94=0,-'MONTH 2'!$B$2,-('MONTH 2'!$B$2*2)))))))*E94))</f>
        <v>0</v>
      </c>
      <c r="Q94" s="27">
        <f>IF(ISBLANK(M94),,IF(ISBLANK(G94),,(IF(M94="WON-EW",((((N94-1)*J94)*'MONTH 2'!$B$2)+('MONTH 2'!$B$2*(N94-1))),IF(M94="WON",((((N94-1)*J94)*'MONTH 2'!$B$2)+('MONTH 2'!$B$2*(N94-1))),IF(M94="PLACED",((((N94-1)*J94)*'MONTH 2'!$B$2)-'MONTH 2'!$B$2),IF(J94=0,-'MONTH 2'!$B$2,IF(J94=0,-'MONTH 2'!$B$2,-('MONTH 2'!$B$2*2)))))))*E94))</f>
        <v>0</v>
      </c>
      <c r="R94" s="27">
        <f>IF(ISBLANK(M94),,IF(U94&lt;&gt;1,((IF(M94="WON-EW",(((K94-1)*'MONTH 2'!$B$2)*(1-$B$3))+(((L94-1)*'MONTH 2'!$B$2)*(1-$B$3)),IF(M94="WON",(((K94-1)*'MONTH 2'!$B$2)*(1-$B$3)),IF(M94="PLACED",(((L94-1)*'MONTH 2'!$B$2)*(1-$B$3))-'MONTH 2'!$B$2,IF(J94=0,-'MONTH 2'!$B$2,-('MONTH 2'!$B$2*2))))))*E94),0))</f>
        <v>0</v>
      </c>
      <c r="U94">
        <f t="shared" si="5"/>
        <v>1</v>
      </c>
    </row>
    <row r="95" spans="8:21" ht="16" x14ac:dyDescent="0.2">
      <c r="H95" s="22"/>
      <c r="I95" s="22"/>
      <c r="J95" s="22"/>
      <c r="M95" s="17"/>
      <c r="N95" s="26">
        <f>((G95-1)*(1-(IF(H95="no",0,'MONTH 2'!$B$3)))+1)</f>
        <v>5.0000000000000044E-2</v>
      </c>
      <c r="O95" s="26">
        <f t="shared" si="4"/>
        <v>0</v>
      </c>
      <c r="P95" s="28">
        <f>IF(ISBLANK(M95),,IF(ISBLANK(F95),,(IF(M95="WON-EW",((((F95-1)*J95)*'MONTH 2'!$B$2)+('MONTH 2'!$B$2*(F95-1))),IF(M95="WON",((((F95-1)*J95)*'MONTH 2'!$B$2)+('MONTH 2'!$B$2*(F95-1))),IF(M95="PLACED",((((F95-1)*J95)*'MONTH 2'!$B$2)-'MONTH 2'!$B$2),IF(J95=0,-'MONTH 2'!$B$2,IF(J95=0,-'MONTH 2'!$B$2,-('MONTH 2'!$B$2*2)))))))*E95))</f>
        <v>0</v>
      </c>
      <c r="Q95" s="27">
        <f>IF(ISBLANK(M95),,IF(ISBLANK(G95),,(IF(M95="WON-EW",((((N95-1)*J95)*'MONTH 2'!$B$2)+('MONTH 2'!$B$2*(N95-1))),IF(M95="WON",((((N95-1)*J95)*'MONTH 2'!$B$2)+('MONTH 2'!$B$2*(N95-1))),IF(M95="PLACED",((((N95-1)*J95)*'MONTH 2'!$B$2)-'MONTH 2'!$B$2),IF(J95=0,-'MONTH 2'!$B$2,IF(J95=0,-'MONTH 2'!$B$2,-('MONTH 2'!$B$2*2)))))))*E95))</f>
        <v>0</v>
      </c>
      <c r="R95" s="27">
        <f>IF(ISBLANK(M95),,IF(U95&lt;&gt;1,((IF(M95="WON-EW",(((K95-1)*'MONTH 2'!$B$2)*(1-$B$3))+(((L95-1)*'MONTH 2'!$B$2)*(1-$B$3)),IF(M95="WON",(((K95-1)*'MONTH 2'!$B$2)*(1-$B$3)),IF(M95="PLACED",(((L95-1)*'MONTH 2'!$B$2)*(1-$B$3))-'MONTH 2'!$B$2,IF(J95=0,-'MONTH 2'!$B$2,-('MONTH 2'!$B$2*2))))))*E95),0))</f>
        <v>0</v>
      </c>
      <c r="U95">
        <f t="shared" si="5"/>
        <v>1</v>
      </c>
    </row>
    <row r="96" spans="8:21" ht="16" x14ac:dyDescent="0.2">
      <c r="H96" s="22"/>
      <c r="I96" s="22"/>
      <c r="J96" s="22"/>
      <c r="M96" s="17"/>
      <c r="N96" s="26">
        <f>((G96-1)*(1-(IF(H96="no",0,'MONTH 2'!$B$3)))+1)</f>
        <v>5.0000000000000044E-2</v>
      </c>
      <c r="O96" s="26">
        <f t="shared" si="4"/>
        <v>0</v>
      </c>
      <c r="P96" s="28">
        <f>IF(ISBLANK(M96),,IF(ISBLANK(F96),,(IF(M96="WON-EW",((((F96-1)*J96)*'MONTH 2'!$B$2)+('MONTH 2'!$B$2*(F96-1))),IF(M96="WON",((((F96-1)*J96)*'MONTH 2'!$B$2)+('MONTH 2'!$B$2*(F96-1))),IF(M96="PLACED",((((F96-1)*J96)*'MONTH 2'!$B$2)-'MONTH 2'!$B$2),IF(J96=0,-'MONTH 2'!$B$2,IF(J96=0,-'MONTH 2'!$B$2,-('MONTH 2'!$B$2*2)))))))*E96))</f>
        <v>0</v>
      </c>
      <c r="Q96" s="27">
        <f>IF(ISBLANK(M96),,IF(ISBLANK(G96),,(IF(M96="WON-EW",((((N96-1)*J96)*'MONTH 2'!$B$2)+('MONTH 2'!$B$2*(N96-1))),IF(M96="WON",((((N96-1)*J96)*'MONTH 2'!$B$2)+('MONTH 2'!$B$2*(N96-1))),IF(M96="PLACED",((((N96-1)*J96)*'MONTH 2'!$B$2)-'MONTH 2'!$B$2),IF(J96=0,-'MONTH 2'!$B$2,IF(J96=0,-'MONTH 2'!$B$2,-('MONTH 2'!$B$2*2)))))))*E96))</f>
        <v>0</v>
      </c>
      <c r="R96" s="27">
        <f>IF(ISBLANK(M96),,IF(U96&lt;&gt;1,((IF(M96="WON-EW",(((K96-1)*'MONTH 2'!$B$2)*(1-$B$3))+(((L96-1)*'MONTH 2'!$B$2)*(1-$B$3)),IF(M96="WON",(((K96-1)*'MONTH 2'!$B$2)*(1-$B$3)),IF(M96="PLACED",(((L96-1)*'MONTH 2'!$B$2)*(1-$B$3))-'MONTH 2'!$B$2,IF(J96=0,-'MONTH 2'!$B$2,-('MONTH 2'!$B$2*2))))))*E96),0))</f>
        <v>0</v>
      </c>
      <c r="U96">
        <f t="shared" si="5"/>
        <v>1</v>
      </c>
    </row>
    <row r="97" spans="8:21" ht="16" x14ac:dyDescent="0.2">
      <c r="H97" s="22"/>
      <c r="I97" s="22"/>
      <c r="J97" s="22"/>
      <c r="M97" s="17"/>
      <c r="N97" s="26">
        <f>((G97-1)*(1-(IF(H97="no",0,'MONTH 2'!$B$3)))+1)</f>
        <v>5.0000000000000044E-2</v>
      </c>
      <c r="O97" s="26">
        <f t="shared" si="4"/>
        <v>0</v>
      </c>
      <c r="P97" s="28">
        <f>IF(ISBLANK(M97),,IF(ISBLANK(F97),,(IF(M97="WON-EW",((((F97-1)*J97)*'MONTH 2'!$B$2)+('MONTH 2'!$B$2*(F97-1))),IF(M97="WON",((((F97-1)*J97)*'MONTH 2'!$B$2)+('MONTH 2'!$B$2*(F97-1))),IF(M97="PLACED",((((F97-1)*J97)*'MONTH 2'!$B$2)-'MONTH 2'!$B$2),IF(J97=0,-'MONTH 2'!$B$2,IF(J97=0,-'MONTH 2'!$B$2,-('MONTH 2'!$B$2*2)))))))*E97))</f>
        <v>0</v>
      </c>
      <c r="Q97" s="27">
        <f>IF(ISBLANK(M97),,IF(ISBLANK(G97),,(IF(M97="WON-EW",((((N97-1)*J97)*'MONTH 2'!$B$2)+('MONTH 2'!$B$2*(N97-1))),IF(M97="WON",((((N97-1)*J97)*'MONTH 2'!$B$2)+('MONTH 2'!$B$2*(N97-1))),IF(M97="PLACED",((((N97-1)*J97)*'MONTH 2'!$B$2)-'MONTH 2'!$B$2),IF(J97=0,-'MONTH 2'!$B$2,IF(J97=0,-'MONTH 2'!$B$2,-('MONTH 2'!$B$2*2)))))))*E97))</f>
        <v>0</v>
      </c>
      <c r="R97" s="27">
        <f>IF(ISBLANK(M97),,IF(U97&lt;&gt;1,((IF(M97="WON-EW",(((K97-1)*'MONTH 2'!$B$2)*(1-$B$3))+(((L97-1)*'MONTH 2'!$B$2)*(1-$B$3)),IF(M97="WON",(((K97-1)*'MONTH 2'!$B$2)*(1-$B$3)),IF(M97="PLACED",(((L97-1)*'MONTH 2'!$B$2)*(1-$B$3))-'MONTH 2'!$B$2,IF(J97=0,-'MONTH 2'!$B$2,-('MONTH 2'!$B$2*2))))))*E97),0))</f>
        <v>0</v>
      </c>
      <c r="U97">
        <f t="shared" si="5"/>
        <v>1</v>
      </c>
    </row>
    <row r="98" spans="8:21" ht="16" x14ac:dyDescent="0.2">
      <c r="H98" s="22"/>
      <c r="I98" s="22"/>
      <c r="J98" s="22"/>
      <c r="M98" s="17"/>
      <c r="N98" s="26">
        <f>((G98-1)*(1-(IF(H98="no",0,'MONTH 2'!$B$3)))+1)</f>
        <v>5.0000000000000044E-2</v>
      </c>
      <c r="O98" s="26">
        <f t="shared" si="4"/>
        <v>0</v>
      </c>
      <c r="P98" s="28">
        <f>IF(ISBLANK(M98),,IF(ISBLANK(F98),,(IF(M98="WON-EW",((((F98-1)*J98)*'MONTH 2'!$B$2)+('MONTH 2'!$B$2*(F98-1))),IF(M98="WON",((((F98-1)*J98)*'MONTH 2'!$B$2)+('MONTH 2'!$B$2*(F98-1))),IF(M98="PLACED",((((F98-1)*J98)*'MONTH 2'!$B$2)-'MONTH 2'!$B$2),IF(J98=0,-'MONTH 2'!$B$2,IF(J98=0,-'MONTH 2'!$B$2,-('MONTH 2'!$B$2*2)))))))*E98))</f>
        <v>0</v>
      </c>
      <c r="Q98" s="27">
        <f>IF(ISBLANK(M98),,IF(ISBLANK(G98),,(IF(M98="WON-EW",((((N98-1)*J98)*'MONTH 2'!$B$2)+('MONTH 2'!$B$2*(N98-1))),IF(M98="WON",((((N98-1)*J98)*'MONTH 2'!$B$2)+('MONTH 2'!$B$2*(N98-1))),IF(M98="PLACED",((((N98-1)*J98)*'MONTH 2'!$B$2)-'MONTH 2'!$B$2),IF(J98=0,-'MONTH 2'!$B$2,IF(J98=0,-'MONTH 2'!$B$2,-('MONTH 2'!$B$2*2)))))))*E98))</f>
        <v>0</v>
      </c>
      <c r="R98" s="27">
        <f>IF(ISBLANK(M98),,IF(U98&lt;&gt;1,((IF(M98="WON-EW",(((K98-1)*'MONTH 2'!$B$2)*(1-$B$3))+(((L98-1)*'MONTH 2'!$B$2)*(1-$B$3)),IF(M98="WON",(((K98-1)*'MONTH 2'!$B$2)*(1-$B$3)),IF(M98="PLACED",(((L98-1)*'MONTH 2'!$B$2)*(1-$B$3))-'MONTH 2'!$B$2,IF(J98=0,-'MONTH 2'!$B$2,-('MONTH 2'!$B$2*2))))))*E98),0))</f>
        <v>0</v>
      </c>
      <c r="U98">
        <f t="shared" si="5"/>
        <v>1</v>
      </c>
    </row>
    <row r="99" spans="8:21" ht="16" x14ac:dyDescent="0.2">
      <c r="H99" s="22"/>
      <c r="I99" s="22"/>
      <c r="J99" s="22"/>
      <c r="M99" s="17"/>
      <c r="N99" s="26">
        <f>((G99-1)*(1-(IF(H99="no",0,'MONTH 2'!$B$3)))+1)</f>
        <v>5.0000000000000044E-2</v>
      </c>
      <c r="O99" s="26">
        <f t="shared" si="4"/>
        <v>0</v>
      </c>
      <c r="P99" s="28">
        <f>IF(ISBLANK(M99),,IF(ISBLANK(F99),,(IF(M99="WON-EW",((((F99-1)*J99)*'MONTH 2'!$B$2)+('MONTH 2'!$B$2*(F99-1))),IF(M99="WON",((((F99-1)*J99)*'MONTH 2'!$B$2)+('MONTH 2'!$B$2*(F99-1))),IF(M99="PLACED",((((F99-1)*J99)*'MONTH 2'!$B$2)-'MONTH 2'!$B$2),IF(J99=0,-'MONTH 2'!$B$2,IF(J99=0,-'MONTH 2'!$B$2,-('MONTH 2'!$B$2*2)))))))*E99))</f>
        <v>0</v>
      </c>
      <c r="Q99" s="27">
        <f>IF(ISBLANK(M99),,IF(ISBLANK(G99),,(IF(M99="WON-EW",((((N99-1)*J99)*'MONTH 2'!$B$2)+('MONTH 2'!$B$2*(N99-1))),IF(M99="WON",((((N99-1)*J99)*'MONTH 2'!$B$2)+('MONTH 2'!$B$2*(N99-1))),IF(M99="PLACED",((((N99-1)*J99)*'MONTH 2'!$B$2)-'MONTH 2'!$B$2),IF(J99=0,-'MONTH 2'!$B$2,IF(J99=0,-'MONTH 2'!$B$2,-('MONTH 2'!$B$2*2)))))))*E99))</f>
        <v>0</v>
      </c>
      <c r="R99" s="27">
        <f>IF(ISBLANK(M99),,IF(U99&lt;&gt;1,((IF(M99="WON-EW",(((K99-1)*'MONTH 2'!$B$2)*(1-$B$3))+(((L99-1)*'MONTH 2'!$B$2)*(1-$B$3)),IF(M99="WON",(((K99-1)*'MONTH 2'!$B$2)*(1-$B$3)),IF(M99="PLACED",(((L99-1)*'MONTH 2'!$B$2)*(1-$B$3))-'MONTH 2'!$B$2,IF(J99=0,-'MONTH 2'!$B$2,-('MONTH 2'!$B$2*2))))))*E99),0))</f>
        <v>0</v>
      </c>
      <c r="U99">
        <f t="shared" si="5"/>
        <v>1</v>
      </c>
    </row>
    <row r="100" spans="8:21" ht="16" x14ac:dyDescent="0.2">
      <c r="H100" s="22"/>
      <c r="I100" s="22"/>
      <c r="J100" s="22"/>
      <c r="M100" s="17"/>
      <c r="N100" s="26">
        <f>((G100-1)*(1-(IF(H100="no",0,'MONTH 2'!$B$3)))+1)</f>
        <v>5.0000000000000044E-2</v>
      </c>
      <c r="O100" s="26">
        <f t="shared" si="4"/>
        <v>0</v>
      </c>
      <c r="P100" s="28">
        <f>IF(ISBLANK(M100),,IF(ISBLANK(F100),,(IF(M100="WON-EW",((((F100-1)*J100)*'MONTH 2'!$B$2)+('MONTH 2'!$B$2*(F100-1))),IF(M100="WON",((((F100-1)*J100)*'MONTH 2'!$B$2)+('MONTH 2'!$B$2*(F100-1))),IF(M100="PLACED",((((F100-1)*J100)*'MONTH 2'!$B$2)-'MONTH 2'!$B$2),IF(J100=0,-'MONTH 2'!$B$2,IF(J100=0,-'MONTH 2'!$B$2,-('MONTH 2'!$B$2*2)))))))*E100))</f>
        <v>0</v>
      </c>
      <c r="Q100" s="27">
        <f>IF(ISBLANK(M100),,IF(ISBLANK(G100),,(IF(M100="WON-EW",((((N100-1)*J100)*'MONTH 2'!$B$2)+('MONTH 2'!$B$2*(N100-1))),IF(M100="WON",((((N100-1)*J100)*'MONTH 2'!$B$2)+('MONTH 2'!$B$2*(N100-1))),IF(M100="PLACED",((((N100-1)*J100)*'MONTH 2'!$B$2)-'MONTH 2'!$B$2),IF(J100=0,-'MONTH 2'!$B$2,IF(J100=0,-'MONTH 2'!$B$2,-('MONTH 2'!$B$2*2)))))))*E100))</f>
        <v>0</v>
      </c>
      <c r="R100" s="27">
        <f>IF(ISBLANK(M100),,IF(U100&lt;&gt;1,((IF(M100="WON-EW",(((K100-1)*'MONTH 2'!$B$2)*(1-$B$3))+(((L100-1)*'MONTH 2'!$B$2)*(1-$B$3)),IF(M100="WON",(((K100-1)*'MONTH 2'!$B$2)*(1-$B$3)),IF(M100="PLACED",(((L100-1)*'MONTH 2'!$B$2)*(1-$B$3))-'MONTH 2'!$B$2,IF(J100=0,-'MONTH 2'!$B$2,-('MONTH 2'!$B$2*2))))))*E100),0))</f>
        <v>0</v>
      </c>
      <c r="U100">
        <f t="shared" si="5"/>
        <v>1</v>
      </c>
    </row>
    <row r="101" spans="8:21" ht="16" x14ac:dyDescent="0.2">
      <c r="H101" s="22"/>
      <c r="I101" s="22"/>
      <c r="J101" s="22"/>
      <c r="M101" s="17"/>
      <c r="N101" s="26">
        <f>((G101-1)*(1-(IF(H101="no",0,'MONTH 2'!$B$3)))+1)</f>
        <v>5.0000000000000044E-2</v>
      </c>
      <c r="O101" s="26">
        <f t="shared" si="4"/>
        <v>0</v>
      </c>
      <c r="P101" s="28">
        <f>IF(ISBLANK(M101),,IF(ISBLANK(F101),,(IF(M101="WON-EW",((((F101-1)*J101)*'MONTH 2'!$B$2)+('MONTH 2'!$B$2*(F101-1))),IF(M101="WON",((((F101-1)*J101)*'MONTH 2'!$B$2)+('MONTH 2'!$B$2*(F101-1))),IF(M101="PLACED",((((F101-1)*J101)*'MONTH 2'!$B$2)-'MONTH 2'!$B$2),IF(J101=0,-'MONTH 2'!$B$2,IF(J101=0,-'MONTH 2'!$B$2,-('MONTH 2'!$B$2*2)))))))*E101))</f>
        <v>0</v>
      </c>
      <c r="Q101" s="27">
        <f>IF(ISBLANK(M101),,IF(ISBLANK(G101),,(IF(M101="WON-EW",((((N101-1)*J101)*'MONTH 2'!$B$2)+('MONTH 2'!$B$2*(N101-1))),IF(M101="WON",((((N101-1)*J101)*'MONTH 2'!$B$2)+('MONTH 2'!$B$2*(N101-1))),IF(M101="PLACED",((((N101-1)*J101)*'MONTH 2'!$B$2)-'MONTH 2'!$B$2),IF(J101=0,-'MONTH 2'!$B$2,IF(J101=0,-'MONTH 2'!$B$2,-('MONTH 2'!$B$2*2)))))))*E101))</f>
        <v>0</v>
      </c>
      <c r="R101" s="27">
        <f>IF(ISBLANK(M101),,IF(U101&lt;&gt;1,((IF(M101="WON-EW",(((K101-1)*'MONTH 2'!$B$2)*(1-$B$3))+(((L101-1)*'MONTH 2'!$B$2)*(1-$B$3)),IF(M101="WON",(((K101-1)*'MONTH 2'!$B$2)*(1-$B$3)),IF(M101="PLACED",(((L101-1)*'MONTH 2'!$B$2)*(1-$B$3))-'MONTH 2'!$B$2,IF(J101=0,-'MONTH 2'!$B$2,-('MONTH 2'!$B$2*2))))))*E101),0))</f>
        <v>0</v>
      </c>
      <c r="U101">
        <f t="shared" si="5"/>
        <v>1</v>
      </c>
    </row>
    <row r="102" spans="8:21" ht="16" x14ac:dyDescent="0.2">
      <c r="H102" s="22"/>
      <c r="I102" s="22"/>
      <c r="J102" s="22"/>
      <c r="M102" s="17"/>
      <c r="N102" s="26">
        <f>((G102-1)*(1-(IF(H102="no",0,'MONTH 2'!$B$3)))+1)</f>
        <v>5.0000000000000044E-2</v>
      </c>
      <c r="O102" s="26">
        <f t="shared" si="4"/>
        <v>0</v>
      </c>
      <c r="P102" s="28">
        <f>IF(ISBLANK(M102),,IF(ISBLANK(F102),,(IF(M102="WON-EW",((((F102-1)*J102)*'MONTH 2'!$B$2)+('MONTH 2'!$B$2*(F102-1))),IF(M102="WON",((((F102-1)*J102)*'MONTH 2'!$B$2)+('MONTH 2'!$B$2*(F102-1))),IF(M102="PLACED",((((F102-1)*J102)*'MONTH 2'!$B$2)-'MONTH 2'!$B$2),IF(J102=0,-'MONTH 2'!$B$2,IF(J102=0,-'MONTH 2'!$B$2,-('MONTH 2'!$B$2*2)))))))*E102))</f>
        <v>0</v>
      </c>
      <c r="Q102" s="27">
        <f>IF(ISBLANK(M102),,IF(ISBLANK(G102),,(IF(M102="WON-EW",((((N102-1)*J102)*'MONTH 2'!$B$2)+('MONTH 2'!$B$2*(N102-1))),IF(M102="WON",((((N102-1)*J102)*'MONTH 2'!$B$2)+('MONTH 2'!$B$2*(N102-1))),IF(M102="PLACED",((((N102-1)*J102)*'MONTH 2'!$B$2)-'MONTH 2'!$B$2),IF(J102=0,-'MONTH 2'!$B$2,IF(J102=0,-'MONTH 2'!$B$2,-('MONTH 2'!$B$2*2)))))))*E102))</f>
        <v>0</v>
      </c>
      <c r="R102" s="27">
        <f>IF(ISBLANK(M102),,IF(U102&lt;&gt;1,((IF(M102="WON-EW",(((K102-1)*'MONTH 2'!$B$2)*(1-$B$3))+(((L102-1)*'MONTH 2'!$B$2)*(1-$B$3)),IF(M102="WON",(((K102-1)*'MONTH 2'!$B$2)*(1-$B$3)),IF(M102="PLACED",(((L102-1)*'MONTH 2'!$B$2)*(1-$B$3))-'MONTH 2'!$B$2,IF(J102=0,-'MONTH 2'!$B$2,-('MONTH 2'!$B$2*2))))))*E102),0))</f>
        <v>0</v>
      </c>
      <c r="U102">
        <f t="shared" si="5"/>
        <v>1</v>
      </c>
    </row>
    <row r="103" spans="8:21" ht="16" x14ac:dyDescent="0.2">
      <c r="H103" s="22"/>
      <c r="I103" s="22"/>
      <c r="J103" s="22"/>
      <c r="M103" s="17"/>
      <c r="N103" s="26">
        <f>((G103-1)*(1-(IF(H103="no",0,'MONTH 2'!$B$3)))+1)</f>
        <v>5.0000000000000044E-2</v>
      </c>
      <c r="O103" s="26">
        <f t="shared" si="4"/>
        <v>0</v>
      </c>
      <c r="P103" s="28">
        <f>IF(ISBLANK(M103),,IF(ISBLANK(F103),,(IF(M103="WON-EW",((((F103-1)*J103)*'MONTH 2'!$B$2)+('MONTH 2'!$B$2*(F103-1))),IF(M103="WON",((((F103-1)*J103)*'MONTH 2'!$B$2)+('MONTH 2'!$B$2*(F103-1))),IF(M103="PLACED",((((F103-1)*J103)*'MONTH 2'!$B$2)-'MONTH 2'!$B$2),IF(J103=0,-'MONTH 2'!$B$2,IF(J103=0,-'MONTH 2'!$B$2,-('MONTH 2'!$B$2*2)))))))*E103))</f>
        <v>0</v>
      </c>
      <c r="Q103" s="27">
        <f>IF(ISBLANK(M103),,IF(ISBLANK(G103),,(IF(M103="WON-EW",((((N103-1)*J103)*'MONTH 2'!$B$2)+('MONTH 2'!$B$2*(N103-1))),IF(M103="WON",((((N103-1)*J103)*'MONTH 2'!$B$2)+('MONTH 2'!$B$2*(N103-1))),IF(M103="PLACED",((((N103-1)*J103)*'MONTH 2'!$B$2)-'MONTH 2'!$B$2),IF(J103=0,-'MONTH 2'!$B$2,IF(J103=0,-'MONTH 2'!$B$2,-('MONTH 2'!$B$2*2)))))))*E103))</f>
        <v>0</v>
      </c>
      <c r="R103" s="27">
        <f>IF(ISBLANK(M103),,IF(U103&lt;&gt;1,((IF(M103="WON-EW",(((K103-1)*'MONTH 2'!$B$2)*(1-$B$3))+(((L103-1)*'MONTH 2'!$B$2)*(1-$B$3)),IF(M103="WON",(((K103-1)*'MONTH 2'!$B$2)*(1-$B$3)),IF(M103="PLACED",(((L103-1)*'MONTH 2'!$B$2)*(1-$B$3))-'MONTH 2'!$B$2,IF(J103=0,-'MONTH 2'!$B$2,-('MONTH 2'!$B$2*2))))))*E103),0))</f>
        <v>0</v>
      </c>
      <c r="U103">
        <f t="shared" si="5"/>
        <v>1</v>
      </c>
    </row>
    <row r="104" spans="8:21" ht="16" x14ac:dyDescent="0.2">
      <c r="H104" s="22"/>
      <c r="I104" s="22"/>
      <c r="J104" s="22"/>
      <c r="M104" s="17"/>
      <c r="N104" s="26">
        <f>((G104-1)*(1-(IF(H104="no",0,'MONTH 2'!$B$3)))+1)</f>
        <v>5.0000000000000044E-2</v>
      </c>
      <c r="O104" s="26">
        <f t="shared" si="4"/>
        <v>0</v>
      </c>
      <c r="P104" s="28">
        <f>IF(ISBLANK(M104),,IF(ISBLANK(F104),,(IF(M104="WON-EW",((((F104-1)*J104)*'MONTH 2'!$B$2)+('MONTH 2'!$B$2*(F104-1))),IF(M104="WON",((((F104-1)*J104)*'MONTH 2'!$B$2)+('MONTH 2'!$B$2*(F104-1))),IF(M104="PLACED",((((F104-1)*J104)*'MONTH 2'!$B$2)-'MONTH 2'!$B$2),IF(J104=0,-'MONTH 2'!$B$2,IF(J104=0,-'MONTH 2'!$B$2,-('MONTH 2'!$B$2*2)))))))*E104))</f>
        <v>0</v>
      </c>
      <c r="Q104" s="27">
        <f>IF(ISBLANK(M104),,IF(ISBLANK(G104),,(IF(M104="WON-EW",((((N104-1)*J104)*'MONTH 2'!$B$2)+('MONTH 2'!$B$2*(N104-1))),IF(M104="WON",((((N104-1)*J104)*'MONTH 2'!$B$2)+('MONTH 2'!$B$2*(N104-1))),IF(M104="PLACED",((((N104-1)*J104)*'MONTH 2'!$B$2)-'MONTH 2'!$B$2),IF(J104=0,-'MONTH 2'!$B$2,IF(J104=0,-'MONTH 2'!$B$2,-('MONTH 2'!$B$2*2)))))))*E104))</f>
        <v>0</v>
      </c>
      <c r="R104" s="27">
        <f>IF(ISBLANK(M104),,IF(U104&lt;&gt;1,((IF(M104="WON-EW",(((K104-1)*'MONTH 2'!$B$2)*(1-$B$3))+(((L104-1)*'MONTH 2'!$B$2)*(1-$B$3)),IF(M104="WON",(((K104-1)*'MONTH 2'!$B$2)*(1-$B$3)),IF(M104="PLACED",(((L104-1)*'MONTH 2'!$B$2)*(1-$B$3))-'MONTH 2'!$B$2,IF(J104=0,-'MONTH 2'!$B$2,-('MONTH 2'!$B$2*2))))))*E104),0))</f>
        <v>0</v>
      </c>
      <c r="U104">
        <f t="shared" si="5"/>
        <v>1</v>
      </c>
    </row>
    <row r="105" spans="8:21" ht="16" x14ac:dyDescent="0.2">
      <c r="H105" s="22"/>
      <c r="I105" s="22"/>
      <c r="J105" s="22"/>
      <c r="M105" s="17"/>
      <c r="N105" s="26">
        <f>((G105-1)*(1-(IF(H105="no",0,'MONTH 2'!$B$3)))+1)</f>
        <v>5.0000000000000044E-2</v>
      </c>
      <c r="O105" s="26">
        <f t="shared" si="4"/>
        <v>0</v>
      </c>
      <c r="P105" s="28">
        <f>IF(ISBLANK(M105),,IF(ISBLANK(F105),,(IF(M105="WON-EW",((((F105-1)*J105)*'MONTH 2'!$B$2)+('MONTH 2'!$B$2*(F105-1))),IF(M105="WON",((((F105-1)*J105)*'MONTH 2'!$B$2)+('MONTH 2'!$B$2*(F105-1))),IF(M105="PLACED",((((F105-1)*J105)*'MONTH 2'!$B$2)-'MONTH 2'!$B$2),IF(J105=0,-'MONTH 2'!$B$2,IF(J105=0,-'MONTH 2'!$B$2,-('MONTH 2'!$B$2*2)))))))*E105))</f>
        <v>0</v>
      </c>
      <c r="Q105" s="27">
        <f>IF(ISBLANK(M105),,IF(ISBLANK(G105),,(IF(M105="WON-EW",((((N105-1)*J105)*'MONTH 2'!$B$2)+('MONTH 2'!$B$2*(N105-1))),IF(M105="WON",((((N105-1)*J105)*'MONTH 2'!$B$2)+('MONTH 2'!$B$2*(N105-1))),IF(M105="PLACED",((((N105-1)*J105)*'MONTH 2'!$B$2)-'MONTH 2'!$B$2),IF(J105=0,-'MONTH 2'!$B$2,IF(J105=0,-'MONTH 2'!$B$2,-('MONTH 2'!$B$2*2)))))))*E105))</f>
        <v>0</v>
      </c>
      <c r="R105" s="27">
        <f>IF(ISBLANK(M105),,IF(U105&lt;&gt;1,((IF(M105="WON-EW",(((K105-1)*'MONTH 2'!$B$2)*(1-$B$3))+(((L105-1)*'MONTH 2'!$B$2)*(1-$B$3)),IF(M105="WON",(((K105-1)*'MONTH 2'!$B$2)*(1-$B$3)),IF(M105="PLACED",(((L105-1)*'MONTH 2'!$B$2)*(1-$B$3))-'MONTH 2'!$B$2,IF(J105=0,-'MONTH 2'!$B$2,-('MONTH 2'!$B$2*2))))))*E105),0))</f>
        <v>0</v>
      </c>
      <c r="U105">
        <f t="shared" si="5"/>
        <v>1</v>
      </c>
    </row>
    <row r="106" spans="8:21" ht="16" x14ac:dyDescent="0.2">
      <c r="H106" s="22"/>
      <c r="I106" s="22"/>
      <c r="J106" s="22"/>
      <c r="M106" s="17"/>
      <c r="N106" s="26">
        <f>((G106-1)*(1-(IF(H106="no",0,'MONTH 2'!$B$3)))+1)</f>
        <v>5.0000000000000044E-2</v>
      </c>
      <c r="O106" s="26">
        <f t="shared" si="4"/>
        <v>0</v>
      </c>
      <c r="P106" s="28">
        <f>IF(ISBLANK(M106),,IF(ISBLANK(F106),,(IF(M106="WON-EW",((((F106-1)*J106)*'MONTH 2'!$B$2)+('MONTH 2'!$B$2*(F106-1))),IF(M106="WON",((((F106-1)*J106)*'MONTH 2'!$B$2)+('MONTH 2'!$B$2*(F106-1))),IF(M106="PLACED",((((F106-1)*J106)*'MONTH 2'!$B$2)-'MONTH 2'!$B$2),IF(J106=0,-'MONTH 2'!$B$2,IF(J106=0,-'MONTH 2'!$B$2,-('MONTH 2'!$B$2*2)))))))*E106))</f>
        <v>0</v>
      </c>
      <c r="Q106" s="27">
        <f>IF(ISBLANK(M106),,IF(ISBLANK(G106),,(IF(M106="WON-EW",((((N106-1)*J106)*'MONTH 2'!$B$2)+('MONTH 2'!$B$2*(N106-1))),IF(M106="WON",((((N106-1)*J106)*'MONTH 2'!$B$2)+('MONTH 2'!$B$2*(N106-1))),IF(M106="PLACED",((((N106-1)*J106)*'MONTH 2'!$B$2)-'MONTH 2'!$B$2),IF(J106=0,-'MONTH 2'!$B$2,IF(J106=0,-'MONTH 2'!$B$2,-('MONTH 2'!$B$2*2)))))))*E106))</f>
        <v>0</v>
      </c>
      <c r="R106" s="27">
        <f>IF(ISBLANK(M106),,IF(U106&lt;&gt;1,((IF(M106="WON-EW",(((K106-1)*'MONTH 2'!$B$2)*(1-$B$3))+(((L106-1)*'MONTH 2'!$B$2)*(1-$B$3)),IF(M106="WON",(((K106-1)*'MONTH 2'!$B$2)*(1-$B$3)),IF(M106="PLACED",(((L106-1)*'MONTH 2'!$B$2)*(1-$B$3))-'MONTH 2'!$B$2,IF(J106=0,-'MONTH 2'!$B$2,-('MONTH 2'!$B$2*2))))))*E106),0))</f>
        <v>0</v>
      </c>
      <c r="U106">
        <f t="shared" si="5"/>
        <v>1</v>
      </c>
    </row>
    <row r="107" spans="8:21" ht="16" x14ac:dyDescent="0.2">
      <c r="H107" s="22"/>
      <c r="I107" s="22"/>
      <c r="J107" s="22"/>
      <c r="M107" s="17"/>
      <c r="N107" s="26">
        <f>((G107-1)*(1-(IF(H107="no",0,'MONTH 2'!$B$3)))+1)</f>
        <v>5.0000000000000044E-2</v>
      </c>
      <c r="O107" s="26">
        <f t="shared" si="4"/>
        <v>0</v>
      </c>
      <c r="P107" s="28">
        <f>IF(ISBLANK(M107),,IF(ISBLANK(F107),,(IF(M107="WON-EW",((((F107-1)*J107)*'MONTH 2'!$B$2)+('MONTH 2'!$B$2*(F107-1))),IF(M107="WON",((((F107-1)*J107)*'MONTH 2'!$B$2)+('MONTH 2'!$B$2*(F107-1))),IF(M107="PLACED",((((F107-1)*J107)*'MONTH 2'!$B$2)-'MONTH 2'!$B$2),IF(J107=0,-'MONTH 2'!$B$2,IF(J107=0,-'MONTH 2'!$B$2,-('MONTH 2'!$B$2*2)))))))*E107))</f>
        <v>0</v>
      </c>
      <c r="Q107" s="27">
        <f>IF(ISBLANK(M107),,IF(ISBLANK(G107),,(IF(M107="WON-EW",((((N107-1)*J107)*'MONTH 2'!$B$2)+('MONTH 2'!$B$2*(N107-1))),IF(M107="WON",((((N107-1)*J107)*'MONTH 2'!$B$2)+('MONTH 2'!$B$2*(N107-1))),IF(M107="PLACED",((((N107-1)*J107)*'MONTH 2'!$B$2)-'MONTH 2'!$B$2),IF(J107=0,-'MONTH 2'!$B$2,IF(J107=0,-'MONTH 2'!$B$2,-('MONTH 2'!$B$2*2)))))))*E107))</f>
        <v>0</v>
      </c>
      <c r="R107" s="27">
        <f>IF(ISBLANK(M107),,IF(U107&lt;&gt;1,((IF(M107="WON-EW",(((K107-1)*'MONTH 2'!$B$2)*(1-$B$3))+(((L107-1)*'MONTH 2'!$B$2)*(1-$B$3)),IF(M107="WON",(((K107-1)*'MONTH 2'!$B$2)*(1-$B$3)),IF(M107="PLACED",(((L107-1)*'MONTH 2'!$B$2)*(1-$B$3))-'MONTH 2'!$B$2,IF(J107=0,-'MONTH 2'!$B$2,-('MONTH 2'!$B$2*2))))))*E107),0))</f>
        <v>0</v>
      </c>
      <c r="U107">
        <f t="shared" si="5"/>
        <v>1</v>
      </c>
    </row>
    <row r="108" spans="8:21" ht="16" x14ac:dyDescent="0.2">
      <c r="H108" s="22"/>
      <c r="I108" s="22"/>
      <c r="J108" s="22"/>
      <c r="M108" s="17"/>
      <c r="N108" s="26">
        <f>((G108-1)*(1-(IF(H108="no",0,'MONTH 2'!$B$3)))+1)</f>
        <v>5.0000000000000044E-2</v>
      </c>
      <c r="O108" s="26">
        <f t="shared" si="4"/>
        <v>0</v>
      </c>
      <c r="P108" s="28">
        <f>IF(ISBLANK(M108),,IF(ISBLANK(F108),,(IF(M108="WON-EW",((((F108-1)*J108)*'MONTH 2'!$B$2)+('MONTH 2'!$B$2*(F108-1))),IF(M108="WON",((((F108-1)*J108)*'MONTH 2'!$B$2)+('MONTH 2'!$B$2*(F108-1))),IF(M108="PLACED",((((F108-1)*J108)*'MONTH 2'!$B$2)-'MONTH 2'!$B$2),IF(J108=0,-'MONTH 2'!$B$2,IF(J108=0,-'MONTH 2'!$B$2,-('MONTH 2'!$B$2*2)))))))*E108))</f>
        <v>0</v>
      </c>
      <c r="Q108" s="27">
        <f>IF(ISBLANK(M108),,IF(ISBLANK(G108),,(IF(M108="WON-EW",((((N108-1)*J108)*'MONTH 2'!$B$2)+('MONTH 2'!$B$2*(N108-1))),IF(M108="WON",((((N108-1)*J108)*'MONTH 2'!$B$2)+('MONTH 2'!$B$2*(N108-1))),IF(M108="PLACED",((((N108-1)*J108)*'MONTH 2'!$B$2)-'MONTH 2'!$B$2),IF(J108=0,-'MONTH 2'!$B$2,IF(J108=0,-'MONTH 2'!$B$2,-('MONTH 2'!$B$2*2)))))))*E108))</f>
        <v>0</v>
      </c>
      <c r="R108" s="27">
        <f>IF(ISBLANK(M108),,IF(U108&lt;&gt;1,((IF(M108="WON-EW",(((K108-1)*'MONTH 2'!$B$2)*(1-$B$3))+(((L108-1)*'MONTH 2'!$B$2)*(1-$B$3)),IF(M108="WON",(((K108-1)*'MONTH 2'!$B$2)*(1-$B$3)),IF(M108="PLACED",(((L108-1)*'MONTH 2'!$B$2)*(1-$B$3))-'MONTH 2'!$B$2,IF(J108=0,-'MONTH 2'!$B$2,-('MONTH 2'!$B$2*2))))))*E108),0))</f>
        <v>0</v>
      </c>
      <c r="U108">
        <f t="shared" si="5"/>
        <v>1</v>
      </c>
    </row>
    <row r="109" spans="8:21" ht="16" x14ac:dyDescent="0.2">
      <c r="H109" s="22"/>
      <c r="I109" s="22"/>
      <c r="J109" s="22"/>
      <c r="M109" s="17"/>
      <c r="N109" s="26">
        <f>((G109-1)*(1-(IF(H109="no",0,'MONTH 2'!$B$3)))+1)</f>
        <v>5.0000000000000044E-2</v>
      </c>
      <c r="O109" s="26">
        <f t="shared" si="4"/>
        <v>0</v>
      </c>
      <c r="P109" s="28">
        <f>IF(ISBLANK(M109),,IF(ISBLANK(F109),,(IF(M109="WON-EW",((((F109-1)*J109)*'MONTH 2'!$B$2)+('MONTH 2'!$B$2*(F109-1))),IF(M109="WON",((((F109-1)*J109)*'MONTH 2'!$B$2)+('MONTH 2'!$B$2*(F109-1))),IF(M109="PLACED",((((F109-1)*J109)*'MONTH 2'!$B$2)-'MONTH 2'!$B$2),IF(J109=0,-'MONTH 2'!$B$2,IF(J109=0,-'MONTH 2'!$B$2,-('MONTH 2'!$B$2*2)))))))*E109))</f>
        <v>0</v>
      </c>
      <c r="Q109" s="27">
        <f>IF(ISBLANK(M109),,IF(ISBLANK(G109),,(IF(M109="WON-EW",((((N109-1)*J109)*'MONTH 2'!$B$2)+('MONTH 2'!$B$2*(N109-1))),IF(M109="WON",((((N109-1)*J109)*'MONTH 2'!$B$2)+('MONTH 2'!$B$2*(N109-1))),IF(M109="PLACED",((((N109-1)*J109)*'MONTH 2'!$B$2)-'MONTH 2'!$B$2),IF(J109=0,-'MONTH 2'!$B$2,IF(J109=0,-'MONTH 2'!$B$2,-('MONTH 2'!$B$2*2)))))))*E109))</f>
        <v>0</v>
      </c>
      <c r="R109" s="27">
        <f>IF(ISBLANK(M109),,IF(U109&lt;&gt;1,((IF(M109="WON-EW",(((K109-1)*'MONTH 2'!$B$2)*(1-$B$3))+(((L109-1)*'MONTH 2'!$B$2)*(1-$B$3)),IF(M109="WON",(((K109-1)*'MONTH 2'!$B$2)*(1-$B$3)),IF(M109="PLACED",(((L109-1)*'MONTH 2'!$B$2)*(1-$B$3))-'MONTH 2'!$B$2,IF(J109=0,-'MONTH 2'!$B$2,-('MONTH 2'!$B$2*2))))))*E109),0))</f>
        <v>0</v>
      </c>
      <c r="U109">
        <f t="shared" si="5"/>
        <v>1</v>
      </c>
    </row>
    <row r="110" spans="8:21" ht="16" x14ac:dyDescent="0.2">
      <c r="H110" s="22"/>
      <c r="I110" s="22"/>
      <c r="J110" s="22"/>
      <c r="M110" s="17"/>
      <c r="N110" s="26">
        <f>((G110-1)*(1-(IF(H110="no",0,'MONTH 2'!$B$3)))+1)</f>
        <v>5.0000000000000044E-2</v>
      </c>
      <c r="O110" s="26">
        <f t="shared" si="4"/>
        <v>0</v>
      </c>
      <c r="P110" s="28">
        <f>IF(ISBLANK(M110),,IF(ISBLANK(F110),,(IF(M110="WON-EW",((((F110-1)*J110)*'MONTH 2'!$B$2)+('MONTH 2'!$B$2*(F110-1))),IF(M110="WON",((((F110-1)*J110)*'MONTH 2'!$B$2)+('MONTH 2'!$B$2*(F110-1))),IF(M110="PLACED",((((F110-1)*J110)*'MONTH 2'!$B$2)-'MONTH 2'!$B$2),IF(J110=0,-'MONTH 2'!$B$2,IF(J110=0,-'MONTH 2'!$B$2,-('MONTH 2'!$B$2*2)))))))*E110))</f>
        <v>0</v>
      </c>
      <c r="Q110" s="27">
        <f>IF(ISBLANK(M110),,IF(ISBLANK(G110),,(IF(M110="WON-EW",((((N110-1)*J110)*'MONTH 2'!$B$2)+('MONTH 2'!$B$2*(N110-1))),IF(M110="WON",((((N110-1)*J110)*'MONTH 2'!$B$2)+('MONTH 2'!$B$2*(N110-1))),IF(M110="PLACED",((((N110-1)*J110)*'MONTH 2'!$B$2)-'MONTH 2'!$B$2),IF(J110=0,-'MONTH 2'!$B$2,IF(J110=0,-'MONTH 2'!$B$2,-('MONTH 2'!$B$2*2)))))))*E110))</f>
        <v>0</v>
      </c>
      <c r="R110" s="27">
        <f>IF(ISBLANK(M110),,IF(U110&lt;&gt;1,((IF(M110="WON-EW",(((K110-1)*'MONTH 2'!$B$2)*(1-$B$3))+(((L110-1)*'MONTH 2'!$B$2)*(1-$B$3)),IF(M110="WON",(((K110-1)*'MONTH 2'!$B$2)*(1-$B$3)),IF(M110="PLACED",(((L110-1)*'MONTH 2'!$B$2)*(1-$B$3))-'MONTH 2'!$B$2,IF(J110=0,-'MONTH 2'!$B$2,-('MONTH 2'!$B$2*2))))))*E110),0))</f>
        <v>0</v>
      </c>
      <c r="U110">
        <f t="shared" si="5"/>
        <v>1</v>
      </c>
    </row>
    <row r="111" spans="8:21" ht="16" x14ac:dyDescent="0.2">
      <c r="H111" s="22"/>
      <c r="I111" s="22"/>
      <c r="J111" s="22"/>
      <c r="M111" s="17"/>
      <c r="N111" s="26">
        <f>((G111-1)*(1-(IF(H111="no",0,'MONTH 2'!$B$3)))+1)</f>
        <v>5.0000000000000044E-2</v>
      </c>
      <c r="O111" s="26">
        <f t="shared" si="4"/>
        <v>0</v>
      </c>
      <c r="P111" s="28">
        <f>IF(ISBLANK(M111),,IF(ISBLANK(F111),,(IF(M111="WON-EW",((((F111-1)*J111)*'MONTH 2'!$B$2)+('MONTH 2'!$B$2*(F111-1))),IF(M111="WON",((((F111-1)*J111)*'MONTH 2'!$B$2)+('MONTH 2'!$B$2*(F111-1))),IF(M111="PLACED",((((F111-1)*J111)*'MONTH 2'!$B$2)-'MONTH 2'!$B$2),IF(J111=0,-'MONTH 2'!$B$2,IF(J111=0,-'MONTH 2'!$B$2,-('MONTH 2'!$B$2*2)))))))*E111))</f>
        <v>0</v>
      </c>
      <c r="Q111" s="27">
        <f>IF(ISBLANK(M111),,IF(ISBLANK(G111),,(IF(M111="WON-EW",((((N111-1)*J111)*'MONTH 2'!$B$2)+('MONTH 2'!$B$2*(N111-1))),IF(M111="WON",((((N111-1)*J111)*'MONTH 2'!$B$2)+('MONTH 2'!$B$2*(N111-1))),IF(M111="PLACED",((((N111-1)*J111)*'MONTH 2'!$B$2)-'MONTH 2'!$B$2),IF(J111=0,-'MONTH 2'!$B$2,IF(J111=0,-'MONTH 2'!$B$2,-('MONTH 2'!$B$2*2)))))))*E111))</f>
        <v>0</v>
      </c>
      <c r="R111" s="27">
        <f>IF(ISBLANK(M111),,IF(U111&lt;&gt;1,((IF(M111="WON-EW",(((K111-1)*'MONTH 2'!$B$2)*(1-$B$3))+(((L111-1)*'MONTH 2'!$B$2)*(1-$B$3)),IF(M111="WON",(((K111-1)*'MONTH 2'!$B$2)*(1-$B$3)),IF(M111="PLACED",(((L111-1)*'MONTH 2'!$B$2)*(1-$B$3))-'MONTH 2'!$B$2,IF(J111=0,-'MONTH 2'!$B$2,-('MONTH 2'!$B$2*2))))))*E111),0))</f>
        <v>0</v>
      </c>
      <c r="U111">
        <f t="shared" si="5"/>
        <v>1</v>
      </c>
    </row>
    <row r="112" spans="8:21" ht="16" x14ac:dyDescent="0.2">
      <c r="H112" s="22"/>
      <c r="I112" s="22"/>
      <c r="J112" s="22"/>
      <c r="M112" s="17"/>
      <c r="N112" s="26">
        <f>((G112-1)*(1-(IF(H112="no",0,'MONTH 2'!$B$3)))+1)</f>
        <v>5.0000000000000044E-2</v>
      </c>
      <c r="O112" s="26">
        <f t="shared" si="4"/>
        <v>0</v>
      </c>
      <c r="P112" s="28">
        <f>IF(ISBLANK(M112),,IF(ISBLANK(F112),,(IF(M112="WON-EW",((((F112-1)*J112)*'MONTH 2'!$B$2)+('MONTH 2'!$B$2*(F112-1))),IF(M112="WON",((((F112-1)*J112)*'MONTH 2'!$B$2)+('MONTH 2'!$B$2*(F112-1))),IF(M112="PLACED",((((F112-1)*J112)*'MONTH 2'!$B$2)-'MONTH 2'!$B$2),IF(J112=0,-'MONTH 2'!$B$2,IF(J112=0,-'MONTH 2'!$B$2,-('MONTH 2'!$B$2*2)))))))*E112))</f>
        <v>0</v>
      </c>
      <c r="Q112" s="27">
        <f>IF(ISBLANK(M112),,IF(ISBLANK(G112),,(IF(M112="WON-EW",((((N112-1)*J112)*'MONTH 2'!$B$2)+('MONTH 2'!$B$2*(N112-1))),IF(M112="WON",((((N112-1)*J112)*'MONTH 2'!$B$2)+('MONTH 2'!$B$2*(N112-1))),IF(M112="PLACED",((((N112-1)*J112)*'MONTH 2'!$B$2)-'MONTH 2'!$B$2),IF(J112=0,-'MONTH 2'!$B$2,IF(J112=0,-'MONTH 2'!$B$2,-('MONTH 2'!$B$2*2)))))))*E112))</f>
        <v>0</v>
      </c>
      <c r="R112" s="27">
        <f>IF(ISBLANK(M112),,IF(U112&lt;&gt;1,((IF(M112="WON-EW",(((K112-1)*'MONTH 2'!$B$2)*(1-$B$3))+(((L112-1)*'MONTH 2'!$B$2)*(1-$B$3)),IF(M112="WON",(((K112-1)*'MONTH 2'!$B$2)*(1-$B$3)),IF(M112="PLACED",(((L112-1)*'MONTH 2'!$B$2)*(1-$B$3))-'MONTH 2'!$B$2,IF(J112=0,-'MONTH 2'!$B$2,-('MONTH 2'!$B$2*2))))))*E112),0))</f>
        <v>0</v>
      </c>
      <c r="U112">
        <f t="shared" si="5"/>
        <v>1</v>
      </c>
    </row>
    <row r="113" spans="8:21" ht="16" x14ac:dyDescent="0.2">
      <c r="H113" s="22"/>
      <c r="I113" s="22"/>
      <c r="J113" s="22"/>
      <c r="M113" s="17"/>
      <c r="N113" s="26">
        <f>((G113-1)*(1-(IF(H113="no",0,'MONTH 2'!$B$3)))+1)</f>
        <v>5.0000000000000044E-2</v>
      </c>
      <c r="O113" s="26">
        <f t="shared" si="4"/>
        <v>0</v>
      </c>
      <c r="P113" s="28">
        <f>IF(ISBLANK(M113),,IF(ISBLANK(F113),,(IF(M113="WON-EW",((((F113-1)*J113)*'MONTH 2'!$B$2)+('MONTH 2'!$B$2*(F113-1))),IF(M113="WON",((((F113-1)*J113)*'MONTH 2'!$B$2)+('MONTH 2'!$B$2*(F113-1))),IF(M113="PLACED",((((F113-1)*J113)*'MONTH 2'!$B$2)-'MONTH 2'!$B$2),IF(J113=0,-'MONTH 2'!$B$2,IF(J113=0,-'MONTH 2'!$B$2,-('MONTH 2'!$B$2*2)))))))*E113))</f>
        <v>0</v>
      </c>
      <c r="Q113" s="27">
        <f>IF(ISBLANK(M113),,IF(ISBLANK(G113),,(IF(M113="WON-EW",((((N113-1)*J113)*'MONTH 2'!$B$2)+('MONTH 2'!$B$2*(N113-1))),IF(M113="WON",((((N113-1)*J113)*'MONTH 2'!$B$2)+('MONTH 2'!$B$2*(N113-1))),IF(M113="PLACED",((((N113-1)*J113)*'MONTH 2'!$B$2)-'MONTH 2'!$B$2),IF(J113=0,-'MONTH 2'!$B$2,IF(J113=0,-'MONTH 2'!$B$2,-('MONTH 2'!$B$2*2)))))))*E113))</f>
        <v>0</v>
      </c>
      <c r="R113" s="27">
        <f>IF(ISBLANK(M113),,IF(U113&lt;&gt;1,((IF(M113="WON-EW",(((K113-1)*'MONTH 2'!$B$2)*(1-$B$3))+(((L113-1)*'MONTH 2'!$B$2)*(1-$B$3)),IF(M113="WON",(((K113-1)*'MONTH 2'!$B$2)*(1-$B$3)),IF(M113="PLACED",(((L113-1)*'MONTH 2'!$B$2)*(1-$B$3))-'MONTH 2'!$B$2,IF(J113=0,-'MONTH 2'!$B$2,-('MONTH 2'!$B$2*2))))))*E113),0))</f>
        <v>0</v>
      </c>
      <c r="U113">
        <f t="shared" si="5"/>
        <v>1</v>
      </c>
    </row>
    <row r="114" spans="8:21" ht="16" x14ac:dyDescent="0.2">
      <c r="H114" s="22"/>
      <c r="I114" s="22"/>
      <c r="J114" s="22"/>
      <c r="M114" s="17"/>
      <c r="N114" s="26">
        <f>((G114-1)*(1-(IF(H114="no",0,'MONTH 2'!$B$3)))+1)</f>
        <v>5.0000000000000044E-2</v>
      </c>
      <c r="O114" s="26">
        <f t="shared" si="4"/>
        <v>0</v>
      </c>
      <c r="P114" s="28">
        <f>IF(ISBLANK(M114),,IF(ISBLANK(F114),,(IF(M114="WON-EW",((((F114-1)*J114)*'MONTH 2'!$B$2)+('MONTH 2'!$B$2*(F114-1))),IF(M114="WON",((((F114-1)*J114)*'MONTH 2'!$B$2)+('MONTH 2'!$B$2*(F114-1))),IF(M114="PLACED",((((F114-1)*J114)*'MONTH 2'!$B$2)-'MONTH 2'!$B$2),IF(J114=0,-'MONTH 2'!$B$2,IF(J114=0,-'MONTH 2'!$B$2,-('MONTH 2'!$B$2*2)))))))*E114))</f>
        <v>0</v>
      </c>
      <c r="Q114" s="27">
        <f>IF(ISBLANK(M114),,IF(ISBLANK(G114),,(IF(M114="WON-EW",((((N114-1)*J114)*'MONTH 2'!$B$2)+('MONTH 2'!$B$2*(N114-1))),IF(M114="WON",((((N114-1)*J114)*'MONTH 2'!$B$2)+('MONTH 2'!$B$2*(N114-1))),IF(M114="PLACED",((((N114-1)*J114)*'MONTH 2'!$B$2)-'MONTH 2'!$B$2),IF(J114=0,-'MONTH 2'!$B$2,IF(J114=0,-'MONTH 2'!$B$2,-('MONTH 2'!$B$2*2)))))))*E114))</f>
        <v>0</v>
      </c>
      <c r="R114" s="27">
        <f>IF(ISBLANK(M114),,IF(U114&lt;&gt;1,((IF(M114="WON-EW",(((K114-1)*'MONTH 2'!$B$2)*(1-$B$3))+(((L114-1)*'MONTH 2'!$B$2)*(1-$B$3)),IF(M114="WON",(((K114-1)*'MONTH 2'!$B$2)*(1-$B$3)),IF(M114="PLACED",(((L114-1)*'MONTH 2'!$B$2)*(1-$B$3))-'MONTH 2'!$B$2,IF(J114=0,-'MONTH 2'!$B$2,-('MONTH 2'!$B$2*2))))))*E114),0))</f>
        <v>0</v>
      </c>
      <c r="U114">
        <f t="shared" si="5"/>
        <v>1</v>
      </c>
    </row>
    <row r="115" spans="8:21" ht="16" x14ac:dyDescent="0.2">
      <c r="H115" s="22"/>
      <c r="I115" s="22"/>
      <c r="J115" s="22"/>
      <c r="M115" s="17"/>
      <c r="N115" s="26">
        <f>((G115-1)*(1-(IF(H115="no",0,'MONTH 2'!$B$3)))+1)</f>
        <v>5.0000000000000044E-2</v>
      </c>
      <c r="O115" s="26">
        <f t="shared" si="4"/>
        <v>0</v>
      </c>
      <c r="P115" s="28">
        <f>IF(ISBLANK(M115),,IF(ISBLANK(F115),,(IF(M115="WON-EW",((((F115-1)*J115)*'MONTH 2'!$B$2)+('MONTH 2'!$B$2*(F115-1))),IF(M115="WON",((((F115-1)*J115)*'MONTH 2'!$B$2)+('MONTH 2'!$B$2*(F115-1))),IF(M115="PLACED",((((F115-1)*J115)*'MONTH 2'!$B$2)-'MONTH 2'!$B$2),IF(J115=0,-'MONTH 2'!$B$2,IF(J115=0,-'MONTH 2'!$B$2,-('MONTH 2'!$B$2*2)))))))*E115))</f>
        <v>0</v>
      </c>
      <c r="Q115" s="27">
        <f>IF(ISBLANK(M115),,IF(ISBLANK(G115),,(IF(M115="WON-EW",((((N115-1)*J115)*'MONTH 2'!$B$2)+('MONTH 2'!$B$2*(N115-1))),IF(M115="WON",((((N115-1)*J115)*'MONTH 2'!$B$2)+('MONTH 2'!$B$2*(N115-1))),IF(M115="PLACED",((((N115-1)*J115)*'MONTH 2'!$B$2)-'MONTH 2'!$B$2),IF(J115=0,-'MONTH 2'!$B$2,IF(J115=0,-'MONTH 2'!$B$2,-('MONTH 2'!$B$2*2)))))))*E115))</f>
        <v>0</v>
      </c>
      <c r="R115" s="27">
        <f>IF(ISBLANK(M115),,IF(U115&lt;&gt;1,((IF(M115="WON-EW",(((K115-1)*'MONTH 2'!$B$2)*(1-$B$3))+(((L115-1)*'MONTH 2'!$B$2)*(1-$B$3)),IF(M115="WON",(((K115-1)*'MONTH 2'!$B$2)*(1-$B$3)),IF(M115="PLACED",(((L115-1)*'MONTH 2'!$B$2)*(1-$B$3))-'MONTH 2'!$B$2,IF(J115=0,-'MONTH 2'!$B$2,-('MONTH 2'!$B$2*2))))))*E115),0))</f>
        <v>0</v>
      </c>
      <c r="U115">
        <f t="shared" si="5"/>
        <v>1</v>
      </c>
    </row>
    <row r="116" spans="8:21" ht="16" x14ac:dyDescent="0.2">
      <c r="H116" s="22"/>
      <c r="I116" s="22"/>
      <c r="J116" s="22"/>
      <c r="M116" s="17"/>
      <c r="N116" s="26">
        <f>((G116-1)*(1-(IF(H116="no",0,'MONTH 2'!$B$3)))+1)</f>
        <v>5.0000000000000044E-2</v>
      </c>
      <c r="O116" s="26">
        <f t="shared" si="4"/>
        <v>0</v>
      </c>
      <c r="P116" s="28">
        <f>IF(ISBLANK(M116),,IF(ISBLANK(F116),,(IF(M116="WON-EW",((((F116-1)*J116)*'MONTH 2'!$B$2)+('MONTH 2'!$B$2*(F116-1))),IF(M116="WON",((((F116-1)*J116)*'MONTH 2'!$B$2)+('MONTH 2'!$B$2*(F116-1))),IF(M116="PLACED",((((F116-1)*J116)*'MONTH 2'!$B$2)-'MONTH 2'!$B$2),IF(J116=0,-'MONTH 2'!$B$2,IF(J116=0,-'MONTH 2'!$B$2,-('MONTH 2'!$B$2*2)))))))*E116))</f>
        <v>0</v>
      </c>
      <c r="Q116" s="27">
        <f>IF(ISBLANK(M116),,IF(ISBLANK(G116),,(IF(M116="WON-EW",((((N116-1)*J116)*'MONTH 2'!$B$2)+('MONTH 2'!$B$2*(N116-1))),IF(M116="WON",((((N116-1)*J116)*'MONTH 2'!$B$2)+('MONTH 2'!$B$2*(N116-1))),IF(M116="PLACED",((((N116-1)*J116)*'MONTH 2'!$B$2)-'MONTH 2'!$B$2),IF(J116=0,-'MONTH 2'!$B$2,IF(J116=0,-'MONTH 2'!$B$2,-('MONTH 2'!$B$2*2)))))))*E116))</f>
        <v>0</v>
      </c>
      <c r="R116" s="27">
        <f>IF(ISBLANK(M116),,IF(U116&lt;&gt;1,((IF(M116="WON-EW",(((K116-1)*'MONTH 2'!$B$2)*(1-$B$3))+(((L116-1)*'MONTH 2'!$B$2)*(1-$B$3)),IF(M116="WON",(((K116-1)*'MONTH 2'!$B$2)*(1-$B$3)),IF(M116="PLACED",(((L116-1)*'MONTH 2'!$B$2)*(1-$B$3))-'MONTH 2'!$B$2,IF(J116=0,-'MONTH 2'!$B$2,-('MONTH 2'!$B$2*2))))))*E116),0))</f>
        <v>0</v>
      </c>
      <c r="U116">
        <f t="shared" si="5"/>
        <v>1</v>
      </c>
    </row>
    <row r="117" spans="8:21" ht="16" x14ac:dyDescent="0.2">
      <c r="H117" s="22"/>
      <c r="I117" s="22"/>
      <c r="J117" s="22"/>
      <c r="M117" s="17"/>
      <c r="N117" s="26">
        <f>((G117-1)*(1-(IF(H117="no",0,'MONTH 2'!$B$3)))+1)</f>
        <v>5.0000000000000044E-2</v>
      </c>
      <c r="O117" s="26">
        <f t="shared" si="4"/>
        <v>0</v>
      </c>
      <c r="P117" s="28">
        <f>IF(ISBLANK(M117),,IF(ISBLANK(F117),,(IF(M117="WON-EW",((((F117-1)*J117)*'MONTH 2'!$B$2)+('MONTH 2'!$B$2*(F117-1))),IF(M117="WON",((((F117-1)*J117)*'MONTH 2'!$B$2)+('MONTH 2'!$B$2*(F117-1))),IF(M117="PLACED",((((F117-1)*J117)*'MONTH 2'!$B$2)-'MONTH 2'!$B$2),IF(J117=0,-'MONTH 2'!$B$2,IF(J117=0,-'MONTH 2'!$B$2,-('MONTH 2'!$B$2*2)))))))*E117))</f>
        <v>0</v>
      </c>
      <c r="Q117" s="27">
        <f>IF(ISBLANK(M117),,IF(ISBLANK(G117),,(IF(M117="WON-EW",((((N117-1)*J117)*'MONTH 2'!$B$2)+('MONTH 2'!$B$2*(N117-1))),IF(M117="WON",((((N117-1)*J117)*'MONTH 2'!$B$2)+('MONTH 2'!$B$2*(N117-1))),IF(M117="PLACED",((((N117-1)*J117)*'MONTH 2'!$B$2)-'MONTH 2'!$B$2),IF(J117=0,-'MONTH 2'!$B$2,IF(J117=0,-'MONTH 2'!$B$2,-('MONTH 2'!$B$2*2)))))))*E117))</f>
        <v>0</v>
      </c>
      <c r="R117" s="27">
        <f>IF(ISBLANK(M117),,IF(U117&lt;&gt;1,((IF(M117="WON-EW",(((K117-1)*'MONTH 2'!$B$2)*(1-$B$3))+(((L117-1)*'MONTH 2'!$B$2)*(1-$B$3)),IF(M117="WON",(((K117-1)*'MONTH 2'!$B$2)*(1-$B$3)),IF(M117="PLACED",(((L117-1)*'MONTH 2'!$B$2)*(1-$B$3))-'MONTH 2'!$B$2,IF(J117=0,-'MONTH 2'!$B$2,-('MONTH 2'!$B$2*2))))))*E117),0))</f>
        <v>0</v>
      </c>
      <c r="U117">
        <f t="shared" si="5"/>
        <v>1</v>
      </c>
    </row>
    <row r="118" spans="8:21" ht="16" x14ac:dyDescent="0.2">
      <c r="H118" s="22"/>
      <c r="I118" s="22"/>
      <c r="J118" s="22"/>
      <c r="M118" s="17"/>
      <c r="N118" s="26">
        <f>((G118-1)*(1-(IF(H118="no",0,'MONTH 2'!$B$3)))+1)</f>
        <v>5.0000000000000044E-2</v>
      </c>
      <c r="O118" s="26">
        <f t="shared" si="4"/>
        <v>0</v>
      </c>
      <c r="P118" s="28">
        <f>IF(ISBLANK(M118),,IF(ISBLANK(F118),,(IF(M118="WON-EW",((((F118-1)*J118)*'MONTH 2'!$B$2)+('MONTH 2'!$B$2*(F118-1))),IF(M118="WON",((((F118-1)*J118)*'MONTH 2'!$B$2)+('MONTH 2'!$B$2*(F118-1))),IF(M118="PLACED",((((F118-1)*J118)*'MONTH 2'!$B$2)-'MONTH 2'!$B$2),IF(J118=0,-'MONTH 2'!$B$2,IF(J118=0,-'MONTH 2'!$B$2,-('MONTH 2'!$B$2*2)))))))*E118))</f>
        <v>0</v>
      </c>
      <c r="Q118" s="27">
        <f>IF(ISBLANK(M118),,IF(ISBLANK(G118),,(IF(M118="WON-EW",((((N118-1)*J118)*'MONTH 2'!$B$2)+('MONTH 2'!$B$2*(N118-1))),IF(M118="WON",((((N118-1)*J118)*'MONTH 2'!$B$2)+('MONTH 2'!$B$2*(N118-1))),IF(M118="PLACED",((((N118-1)*J118)*'MONTH 2'!$B$2)-'MONTH 2'!$B$2),IF(J118=0,-'MONTH 2'!$B$2,IF(J118=0,-'MONTH 2'!$B$2,-('MONTH 2'!$B$2*2)))))))*E118))</f>
        <v>0</v>
      </c>
      <c r="R118" s="27">
        <f>IF(ISBLANK(M118),,IF(U118&lt;&gt;1,((IF(M118="WON-EW",(((K118-1)*'MONTH 2'!$B$2)*(1-$B$3))+(((L118-1)*'MONTH 2'!$B$2)*(1-$B$3)),IF(M118="WON",(((K118-1)*'MONTH 2'!$B$2)*(1-$B$3)),IF(M118="PLACED",(((L118-1)*'MONTH 2'!$B$2)*(1-$B$3))-'MONTH 2'!$B$2,IF(J118=0,-'MONTH 2'!$B$2,-('MONTH 2'!$B$2*2))))))*E118),0))</f>
        <v>0</v>
      </c>
      <c r="U118">
        <f t="shared" si="5"/>
        <v>1</v>
      </c>
    </row>
    <row r="119" spans="8:21" ht="16" x14ac:dyDescent="0.2">
      <c r="H119" s="22"/>
      <c r="I119" s="22"/>
      <c r="J119" s="22"/>
      <c r="M119" s="38"/>
      <c r="N119" s="39">
        <f>((G119-1)*(1-(IF(H119="no",0,'MONTH 2'!$B$3)))+1)</f>
        <v>5.0000000000000044E-2</v>
      </c>
      <c r="O119" s="39">
        <f t="shared" si="4"/>
        <v>0</v>
      </c>
      <c r="P119" s="28">
        <f>IF(ISBLANK(M119),,IF(ISBLANK(F119),,(IF(M119="WON-EW",((((F119-1)*J119)*'MONTH 2'!$B$2)+('MONTH 2'!$B$2*(F119-1))),IF(M119="WON",((((F119-1)*J119)*'MONTH 2'!$B$2)+('MONTH 2'!$B$2*(F119-1))),IF(M119="PLACED",((((F119-1)*J119)*'MONTH 2'!$B$2)-'MONTH 2'!$B$2),IF(J119=0,-'MONTH 2'!$B$2,IF(J119=0,-'MONTH 2'!$B$2,-('MONTH 2'!$B$2*2)))))))*E119))</f>
        <v>0</v>
      </c>
      <c r="Q119" s="27">
        <f>IF(ISBLANK(M119),,IF(ISBLANK(G119),,(IF(M119="WON-EW",((((N119-1)*J119)*'MONTH 2'!$B$2)+('MONTH 2'!$B$2*(N119-1))),IF(M119="WON",((((N119-1)*J119)*'MONTH 2'!$B$2)+('MONTH 2'!$B$2*(N119-1))),IF(M119="PLACED",((((N119-1)*J119)*'MONTH 2'!$B$2)-'MONTH 2'!$B$2),IF(J119=0,-'MONTH 2'!$B$2,IF(J119=0,-'MONTH 2'!$B$2,-('MONTH 2'!$B$2*2)))))))*E119))</f>
        <v>0</v>
      </c>
      <c r="R119" s="27">
        <f>IF(ISBLANK(M119),,IF(U119&lt;&gt;1,((IF(M119="WON-EW",(((K119-1)*'MONTH 2'!$B$2)*(1-$B$3))+(((L119-1)*'MONTH 2'!$B$2)*(1-$B$3)),IF(M119="WON",(((K119-1)*'MONTH 2'!$B$2)*(1-$B$3)),IF(M119="PLACED",(((L119-1)*'MONTH 2'!$B$2)*(1-$B$3))-'MONTH 2'!$B$2,IF(J119=0,-'MONTH 2'!$B$2,-('MONTH 2'!$B$2*2))))))*E119),0))</f>
        <v>0</v>
      </c>
      <c r="U119">
        <f t="shared" si="5"/>
        <v>1</v>
      </c>
    </row>
    <row r="120" spans="8:21" ht="16" x14ac:dyDescent="0.2">
      <c r="H120" s="22"/>
      <c r="I120" s="22"/>
      <c r="J120" s="22"/>
      <c r="M120" s="38"/>
      <c r="N120" s="39">
        <f>((G120-1)*(1-(IF(H120="no",0,'MONTH 2'!$B$3)))+1)</f>
        <v>5.0000000000000044E-2</v>
      </c>
      <c r="O120" s="39">
        <f t="shared" si="4"/>
        <v>0</v>
      </c>
      <c r="P120" s="28">
        <f>IF(ISBLANK(M120),,IF(ISBLANK(F120),,(IF(M120="WON-EW",((((F120-1)*J120)*'MONTH 2'!$B$2)+('MONTH 2'!$B$2*(F120-1))),IF(M120="WON",((((F120-1)*J120)*'MONTH 2'!$B$2)+('MONTH 2'!$B$2*(F120-1))),IF(M120="PLACED",((((F120-1)*J120)*'MONTH 2'!$B$2)-'MONTH 2'!$B$2),IF(J120=0,-'MONTH 2'!$B$2,IF(J120=0,-'MONTH 2'!$B$2,-('MONTH 2'!$B$2*2)))))))*E120))</f>
        <v>0</v>
      </c>
      <c r="Q120" s="27">
        <f>IF(ISBLANK(M120),,IF(ISBLANK(G120),,(IF(M120="WON-EW",((((N120-1)*J120)*'MONTH 2'!$B$2)+('MONTH 2'!$B$2*(N120-1))),IF(M120="WON",((((N120-1)*J120)*'MONTH 2'!$B$2)+('MONTH 2'!$B$2*(N120-1))),IF(M120="PLACED",((((N120-1)*J120)*'MONTH 2'!$B$2)-'MONTH 2'!$B$2),IF(J120=0,-'MONTH 2'!$B$2,IF(J120=0,-'MONTH 2'!$B$2,-('MONTH 2'!$B$2*2)))))))*E120))</f>
        <v>0</v>
      </c>
      <c r="R120" s="27">
        <f>IF(ISBLANK(M120),,IF(U120&lt;&gt;1,((IF(M120="WON-EW",(((K120-1)*'MONTH 2'!$B$2)*(1-$B$3))+(((L120-1)*'MONTH 2'!$B$2)*(1-$B$3)),IF(M120="WON",(((K120-1)*'MONTH 2'!$B$2)*(1-$B$3)),IF(M120="PLACED",(((L120-1)*'MONTH 2'!$B$2)*(1-$B$3))-'MONTH 2'!$B$2,IF(J120=0,-'MONTH 2'!$B$2,-('MONTH 2'!$B$2*2))))))*E120),0))</f>
        <v>0</v>
      </c>
      <c r="U120">
        <f t="shared" si="5"/>
        <v>1</v>
      </c>
    </row>
    <row r="121" spans="8:21" ht="16" x14ac:dyDescent="0.2">
      <c r="H121" s="22"/>
      <c r="I121" s="22"/>
      <c r="J121" s="22"/>
      <c r="M121" s="38"/>
      <c r="N121" s="39">
        <f>((G121-1)*(1-(IF(H121="no",0,'MONTH 2'!$B$3)))+1)</f>
        <v>5.0000000000000044E-2</v>
      </c>
      <c r="O121" s="39">
        <f t="shared" si="4"/>
        <v>0</v>
      </c>
      <c r="P121" s="28">
        <f>IF(ISBLANK(M121),,IF(ISBLANK(F121),,(IF(M121="WON-EW",((((F121-1)*J121)*'MONTH 2'!$B$2)+('MONTH 2'!$B$2*(F121-1))),IF(M121="WON",((((F121-1)*J121)*'MONTH 2'!$B$2)+('MONTH 2'!$B$2*(F121-1))),IF(M121="PLACED",((((F121-1)*J121)*'MONTH 2'!$B$2)-'MONTH 2'!$B$2),IF(J121=0,-'MONTH 2'!$B$2,IF(J121=0,-'MONTH 2'!$B$2,-('MONTH 2'!$B$2*2)))))))*E121))</f>
        <v>0</v>
      </c>
      <c r="Q121" s="27">
        <f>IF(ISBLANK(M121),,IF(ISBLANK(G121),,(IF(M121="WON-EW",((((N121-1)*J121)*'MONTH 2'!$B$2)+('MONTH 2'!$B$2*(N121-1))),IF(M121="WON",((((N121-1)*J121)*'MONTH 2'!$B$2)+('MONTH 2'!$B$2*(N121-1))),IF(M121="PLACED",((((N121-1)*J121)*'MONTH 2'!$B$2)-'MONTH 2'!$B$2),IF(J121=0,-'MONTH 2'!$B$2,IF(J121=0,-'MONTH 2'!$B$2,-('MONTH 2'!$B$2*2)))))))*E121))</f>
        <v>0</v>
      </c>
      <c r="R121" s="27">
        <f>IF(ISBLANK(M121),,IF(U121&lt;&gt;1,((IF(M121="WON-EW",(((K121-1)*'MONTH 2'!$B$2)*(1-$B$3))+(((L121-1)*'MONTH 2'!$B$2)*(1-$B$3)),IF(M121="WON",(((K121-1)*'MONTH 2'!$B$2)*(1-$B$3)),IF(M121="PLACED",(((L121-1)*'MONTH 2'!$B$2)*(1-$B$3))-'MONTH 2'!$B$2,IF(J121=0,-'MONTH 2'!$B$2,-('MONTH 2'!$B$2*2))))))*E121),0))</f>
        <v>0</v>
      </c>
      <c r="U121">
        <f t="shared" si="5"/>
        <v>1</v>
      </c>
    </row>
    <row r="122" spans="8:21" ht="16" x14ac:dyDescent="0.2">
      <c r="H122" s="22"/>
      <c r="I122" s="22"/>
      <c r="J122" s="22"/>
      <c r="M122" s="38"/>
      <c r="N122" s="39">
        <f>((G122-1)*(1-(IF(H122="no",0,'MONTH 2'!$B$3)))+1)</f>
        <v>5.0000000000000044E-2</v>
      </c>
      <c r="O122" s="39">
        <f t="shared" si="4"/>
        <v>0</v>
      </c>
      <c r="P122" s="28">
        <f>IF(ISBLANK(M122),,IF(ISBLANK(F122),,(IF(M122="WON-EW",((((F122-1)*J122)*'MONTH 2'!$B$2)+('MONTH 2'!$B$2*(F122-1))),IF(M122="WON",((((F122-1)*J122)*'MONTH 2'!$B$2)+('MONTH 2'!$B$2*(F122-1))),IF(M122="PLACED",((((F122-1)*J122)*'MONTH 2'!$B$2)-'MONTH 2'!$B$2),IF(J122=0,-'MONTH 2'!$B$2,IF(J122=0,-'MONTH 2'!$B$2,-('MONTH 2'!$B$2*2)))))))*E122))</f>
        <v>0</v>
      </c>
      <c r="Q122" s="27">
        <f>IF(ISBLANK(M122),,IF(ISBLANK(G122),,(IF(M122="WON-EW",((((N122-1)*J122)*'MONTH 2'!$B$2)+('MONTH 2'!$B$2*(N122-1))),IF(M122="WON",((((N122-1)*J122)*'MONTH 2'!$B$2)+('MONTH 2'!$B$2*(N122-1))),IF(M122="PLACED",((((N122-1)*J122)*'MONTH 2'!$B$2)-'MONTH 2'!$B$2),IF(J122=0,-'MONTH 2'!$B$2,IF(J122=0,-'MONTH 2'!$B$2,-('MONTH 2'!$B$2*2)))))))*E122))</f>
        <v>0</v>
      </c>
      <c r="R122" s="27">
        <f>IF(ISBLANK(M122),,IF(U122&lt;&gt;1,((IF(M122="WON-EW",(((K122-1)*'MONTH 2'!$B$2)*(1-$B$3))+(((L122-1)*'MONTH 2'!$B$2)*(1-$B$3)),IF(M122="WON",(((K122-1)*'MONTH 2'!$B$2)*(1-$B$3)),IF(M122="PLACED",(((L122-1)*'MONTH 2'!$B$2)*(1-$B$3))-'MONTH 2'!$B$2,IF(J122=0,-'MONTH 2'!$B$2,-('MONTH 2'!$B$2*2))))))*E122),0))</f>
        <v>0</v>
      </c>
      <c r="U122">
        <f t="shared" si="5"/>
        <v>1</v>
      </c>
    </row>
    <row r="123" spans="8:21" ht="16" x14ac:dyDescent="0.2">
      <c r="H123" s="22"/>
      <c r="I123" s="22"/>
      <c r="J123" s="22"/>
      <c r="M123" s="38"/>
      <c r="N123" s="39">
        <f>((G123-1)*(1-(IF(H123="no",0,'MONTH 2'!$B$3)))+1)</f>
        <v>5.0000000000000044E-2</v>
      </c>
      <c r="O123" s="39">
        <f t="shared" si="4"/>
        <v>0</v>
      </c>
      <c r="P123" s="28">
        <f>IF(ISBLANK(M123),,IF(ISBLANK(F123),,(IF(M123="WON-EW",((((F123-1)*J123)*'MONTH 2'!$B$2)+('MONTH 2'!$B$2*(F123-1))),IF(M123="WON",((((F123-1)*J123)*'MONTH 2'!$B$2)+('MONTH 2'!$B$2*(F123-1))),IF(M123="PLACED",((((F123-1)*J123)*'MONTH 2'!$B$2)-'MONTH 2'!$B$2),IF(J123=0,-'MONTH 2'!$B$2,IF(J123=0,-'MONTH 2'!$B$2,-('MONTH 2'!$B$2*2)))))))*E123))</f>
        <v>0</v>
      </c>
      <c r="Q123" s="27">
        <f>IF(ISBLANK(M123),,IF(ISBLANK(G123),,(IF(M123="WON-EW",((((N123-1)*J123)*'MONTH 2'!$B$2)+('MONTH 2'!$B$2*(N123-1))),IF(M123="WON",((((N123-1)*J123)*'MONTH 2'!$B$2)+('MONTH 2'!$B$2*(N123-1))),IF(M123="PLACED",((((N123-1)*J123)*'MONTH 2'!$B$2)-'MONTH 2'!$B$2),IF(J123=0,-'MONTH 2'!$B$2,IF(J123=0,-'MONTH 2'!$B$2,-('MONTH 2'!$B$2*2)))))))*E123))</f>
        <v>0</v>
      </c>
      <c r="R123" s="27">
        <f>IF(ISBLANK(M123),,IF(U123&lt;&gt;1,((IF(M123="WON-EW",(((K123-1)*'MONTH 2'!$B$2)*(1-$B$3))+(((L123-1)*'MONTH 2'!$B$2)*(1-$B$3)),IF(M123="WON",(((K123-1)*'MONTH 2'!$B$2)*(1-$B$3)),IF(M123="PLACED",(((L123-1)*'MONTH 2'!$B$2)*(1-$B$3))-'MONTH 2'!$B$2,IF(J123=0,-'MONTH 2'!$B$2,-('MONTH 2'!$B$2*2))))))*E123),0))</f>
        <v>0</v>
      </c>
      <c r="U123">
        <f t="shared" si="5"/>
        <v>1</v>
      </c>
    </row>
    <row r="124" spans="8:21" ht="16" x14ac:dyDescent="0.2">
      <c r="H124" s="22"/>
      <c r="I124" s="22"/>
      <c r="J124" s="22"/>
      <c r="M124" s="38"/>
      <c r="N124" s="39">
        <f>((G124-1)*(1-(IF(H124="no",0,'MONTH 2'!$B$3)))+1)</f>
        <v>5.0000000000000044E-2</v>
      </c>
      <c r="O124" s="39">
        <f t="shared" si="4"/>
        <v>0</v>
      </c>
      <c r="P124" s="28">
        <f>IF(ISBLANK(M124),,IF(ISBLANK(F124),,(IF(M124="WON-EW",((((F124-1)*J124)*'MONTH 2'!$B$2)+('MONTH 2'!$B$2*(F124-1))),IF(M124="WON",((((F124-1)*J124)*'MONTH 2'!$B$2)+('MONTH 2'!$B$2*(F124-1))),IF(M124="PLACED",((((F124-1)*J124)*'MONTH 2'!$B$2)-'MONTH 2'!$B$2),IF(J124=0,-'MONTH 2'!$B$2,IF(J124=0,-'MONTH 2'!$B$2,-('MONTH 2'!$B$2*2)))))))*E124))</f>
        <v>0</v>
      </c>
      <c r="Q124" s="27">
        <f>IF(ISBLANK(M124),,IF(ISBLANK(G124),,(IF(M124="WON-EW",((((N124-1)*J124)*'MONTH 2'!$B$2)+('MONTH 2'!$B$2*(N124-1))),IF(M124="WON",((((N124-1)*J124)*'MONTH 2'!$B$2)+('MONTH 2'!$B$2*(N124-1))),IF(M124="PLACED",((((N124-1)*J124)*'MONTH 2'!$B$2)-'MONTH 2'!$B$2),IF(J124=0,-'MONTH 2'!$B$2,IF(J124=0,-'MONTH 2'!$B$2,-('MONTH 2'!$B$2*2)))))))*E124))</f>
        <v>0</v>
      </c>
      <c r="R124" s="27">
        <f>IF(ISBLANK(M124),,IF(U124&lt;&gt;1,((IF(M124="WON-EW",(((K124-1)*'MONTH 2'!$B$2)*(1-$B$3))+(((L124-1)*'MONTH 2'!$B$2)*(1-$B$3)),IF(M124="WON",(((K124-1)*'MONTH 2'!$B$2)*(1-$B$3)),IF(M124="PLACED",(((L124-1)*'MONTH 2'!$B$2)*(1-$B$3))-'MONTH 2'!$B$2,IF(J124=0,-'MONTH 2'!$B$2,-('MONTH 2'!$B$2*2))))))*E124),0))</f>
        <v>0</v>
      </c>
      <c r="U124">
        <f t="shared" si="5"/>
        <v>1</v>
      </c>
    </row>
    <row r="125" spans="8:21" ht="16" x14ac:dyDescent="0.2">
      <c r="H125" s="22"/>
      <c r="I125" s="22"/>
      <c r="J125" s="22"/>
      <c r="M125" s="38"/>
      <c r="N125" s="39">
        <f>((G125-1)*(1-(IF(H125="no",0,'MONTH 2'!$B$3)))+1)</f>
        <v>5.0000000000000044E-2</v>
      </c>
      <c r="O125" s="39">
        <f t="shared" si="4"/>
        <v>0</v>
      </c>
      <c r="P125" s="28">
        <f>IF(ISBLANK(M125),,IF(ISBLANK(F125),,(IF(M125="WON-EW",((((F125-1)*J125)*'MONTH 2'!$B$2)+('MONTH 2'!$B$2*(F125-1))),IF(M125="WON",((((F125-1)*J125)*'MONTH 2'!$B$2)+('MONTH 2'!$B$2*(F125-1))),IF(M125="PLACED",((((F125-1)*J125)*'MONTH 2'!$B$2)-'MONTH 2'!$B$2),IF(J125=0,-'MONTH 2'!$B$2,IF(J125=0,-'MONTH 2'!$B$2,-('MONTH 2'!$B$2*2)))))))*E125))</f>
        <v>0</v>
      </c>
      <c r="Q125" s="27">
        <f>IF(ISBLANK(M125),,IF(ISBLANK(G125),,(IF(M125="WON-EW",((((N125-1)*J125)*'MONTH 2'!$B$2)+('MONTH 2'!$B$2*(N125-1))),IF(M125="WON",((((N125-1)*J125)*'MONTH 2'!$B$2)+('MONTH 2'!$B$2*(N125-1))),IF(M125="PLACED",((((N125-1)*J125)*'MONTH 2'!$B$2)-'MONTH 2'!$B$2),IF(J125=0,-'MONTH 2'!$B$2,IF(J125=0,-'MONTH 2'!$B$2,-('MONTH 2'!$B$2*2)))))))*E125))</f>
        <v>0</v>
      </c>
      <c r="R125" s="27">
        <f>IF(ISBLANK(M125),,IF(U125&lt;&gt;1,((IF(M125="WON-EW",(((K125-1)*'MONTH 2'!$B$2)*(1-$B$3))+(((L125-1)*'MONTH 2'!$B$2)*(1-$B$3)),IF(M125="WON",(((K125-1)*'MONTH 2'!$B$2)*(1-$B$3)),IF(M125="PLACED",(((L125-1)*'MONTH 2'!$B$2)*(1-$B$3))-'MONTH 2'!$B$2,IF(J125=0,-'MONTH 2'!$B$2,-('MONTH 2'!$B$2*2))))))*E125),0))</f>
        <v>0</v>
      </c>
      <c r="U125">
        <f t="shared" si="5"/>
        <v>1</v>
      </c>
    </row>
    <row r="126" spans="8:21" ht="16" x14ac:dyDescent="0.2">
      <c r="H126" s="22"/>
      <c r="I126" s="22"/>
      <c r="J126" s="22"/>
      <c r="M126" s="17"/>
      <c r="N126" s="26">
        <f>((G126-1)*(1-(IF(H126="no",0,'MONTH 2'!$B$3)))+1)</f>
        <v>5.0000000000000044E-2</v>
      </c>
      <c r="O126" s="26">
        <f t="shared" si="4"/>
        <v>0</v>
      </c>
      <c r="P126" s="28">
        <f>IF(ISBLANK(M126),,IF(ISBLANK(F126),,(IF(M126="WON-EW",((((F126-1)*J126)*'MONTH 2'!$B$2)+('MONTH 2'!$B$2*(F126-1))),IF(M126="WON",((((F126-1)*J126)*'MONTH 2'!$B$2)+('MONTH 2'!$B$2*(F126-1))),IF(M126="PLACED",((((F126-1)*J126)*'MONTH 2'!$B$2)-'MONTH 2'!$B$2),IF(J126=0,-'MONTH 2'!$B$2,IF(J126=0,-'MONTH 2'!$B$2,-('MONTH 2'!$B$2*2)))))))*E126))</f>
        <v>0</v>
      </c>
      <c r="Q126" s="27">
        <f>IF(ISBLANK(M126),,IF(ISBLANK(G126),,(IF(M126="WON-EW",((((N126-1)*J126)*'MONTH 2'!$B$2)+('MONTH 2'!$B$2*(N126-1))),IF(M126="WON",((((N126-1)*J126)*'MONTH 2'!$B$2)+('MONTH 2'!$B$2*(N126-1))),IF(M126="PLACED",((((N126-1)*J126)*'MONTH 2'!$B$2)-'MONTH 2'!$B$2),IF(J126=0,-'MONTH 2'!$B$2,IF(J126=0,-'MONTH 2'!$B$2,-('MONTH 2'!$B$2*2)))))))*E126))</f>
        <v>0</v>
      </c>
      <c r="R126" s="27">
        <f>IF(ISBLANK(M126),,IF(U126&lt;&gt;1,((IF(M126="WON-EW",(((K126-1)*'MONTH 2'!$B$2)*(1-$B$3))+(((L126-1)*'MONTH 2'!$B$2)*(1-$B$3)),IF(M126="WON",(((K126-1)*'MONTH 2'!$B$2)*(1-$B$3)),IF(M126="PLACED",(((L126-1)*'MONTH 2'!$B$2)*(1-$B$3))-'MONTH 2'!$B$2,IF(J126=0,-'MONTH 2'!$B$2,-('MONTH 2'!$B$2*2))))))*E126),0))</f>
        <v>0</v>
      </c>
      <c r="U126">
        <f t="shared" si="5"/>
        <v>1</v>
      </c>
    </row>
    <row r="127" spans="8:21" ht="16" x14ac:dyDescent="0.2">
      <c r="H127" s="22"/>
      <c r="I127" s="22"/>
      <c r="J127" s="22"/>
      <c r="M127" s="17"/>
      <c r="N127" s="26">
        <f>((G127-1)*(1-(IF(H127="no",0,'MONTH 2'!$B$3)))+1)</f>
        <v>5.0000000000000044E-2</v>
      </c>
      <c r="O127" s="26">
        <f t="shared" si="4"/>
        <v>0</v>
      </c>
      <c r="P127" s="28">
        <f>IF(ISBLANK(M127),,IF(ISBLANK(F127),,(IF(M127="WON-EW",((((F127-1)*J127)*'MONTH 2'!$B$2)+('MONTH 2'!$B$2*(F127-1))),IF(M127="WON",((((F127-1)*J127)*'MONTH 2'!$B$2)+('MONTH 2'!$B$2*(F127-1))),IF(M127="PLACED",((((F127-1)*J127)*'MONTH 2'!$B$2)-'MONTH 2'!$B$2),IF(J127=0,-'MONTH 2'!$B$2,IF(J127=0,-'MONTH 2'!$B$2,-('MONTH 2'!$B$2*2)))))))*E127))</f>
        <v>0</v>
      </c>
      <c r="Q127" s="27">
        <f>IF(ISBLANK(M127),,IF(ISBLANK(G127),,(IF(M127="WON-EW",((((N127-1)*J127)*'MONTH 2'!$B$2)+('MONTH 2'!$B$2*(N127-1))),IF(M127="WON",((((N127-1)*J127)*'MONTH 2'!$B$2)+('MONTH 2'!$B$2*(N127-1))),IF(M127="PLACED",((((N127-1)*J127)*'MONTH 2'!$B$2)-'MONTH 2'!$B$2),IF(J127=0,-'MONTH 2'!$B$2,IF(J127=0,-'MONTH 2'!$B$2,-('MONTH 2'!$B$2*2)))))))*E127))</f>
        <v>0</v>
      </c>
      <c r="R127" s="27">
        <f>IF(ISBLANK(M127),,IF(U127&lt;&gt;1,((IF(M127="WON-EW",(((K127-1)*'MONTH 2'!$B$2)*(1-$B$3))+(((L127-1)*'MONTH 2'!$B$2)*(1-$B$3)),IF(M127="WON",(((K127-1)*'MONTH 2'!$B$2)*(1-$B$3)),IF(M127="PLACED",(((L127-1)*'MONTH 2'!$B$2)*(1-$B$3))-'MONTH 2'!$B$2,IF(J127=0,-'MONTH 2'!$B$2,-('MONTH 2'!$B$2*2))))))*E127),0))</f>
        <v>0</v>
      </c>
      <c r="U127">
        <f t="shared" si="5"/>
        <v>1</v>
      </c>
    </row>
    <row r="128" spans="8:21" ht="16" x14ac:dyDescent="0.2">
      <c r="H128" s="22"/>
      <c r="I128" s="22"/>
      <c r="J128" s="22"/>
      <c r="M128" s="17"/>
      <c r="N128" s="26">
        <f>((G128-1)*(1-(IF(H128="no",0,'MONTH 2'!$B$3)))+1)</f>
        <v>5.0000000000000044E-2</v>
      </c>
      <c r="O128" s="26">
        <f t="shared" si="4"/>
        <v>0</v>
      </c>
      <c r="P128" s="28">
        <f>IF(ISBLANK(M128),,IF(ISBLANK(F128),,(IF(M128="WON-EW",((((F128-1)*J128)*'MONTH 2'!$B$2)+('MONTH 2'!$B$2*(F128-1))),IF(M128="WON",((((F128-1)*J128)*'MONTH 2'!$B$2)+('MONTH 2'!$B$2*(F128-1))),IF(M128="PLACED",((((F128-1)*J128)*'MONTH 2'!$B$2)-'MONTH 2'!$B$2),IF(J128=0,-'MONTH 2'!$B$2,IF(J128=0,-'MONTH 2'!$B$2,-('MONTH 2'!$B$2*2)))))))*E128))</f>
        <v>0</v>
      </c>
      <c r="Q128" s="27">
        <f>IF(ISBLANK(M128),,IF(ISBLANK(G128),,(IF(M128="WON-EW",((((N128-1)*J128)*'MONTH 2'!$B$2)+('MONTH 2'!$B$2*(N128-1))),IF(M128="WON",((((N128-1)*J128)*'MONTH 2'!$B$2)+('MONTH 2'!$B$2*(N128-1))),IF(M128="PLACED",((((N128-1)*J128)*'MONTH 2'!$B$2)-'MONTH 2'!$B$2),IF(J128=0,-'MONTH 2'!$B$2,IF(J128=0,-'MONTH 2'!$B$2,-('MONTH 2'!$B$2*2)))))))*E128))</f>
        <v>0</v>
      </c>
      <c r="R128" s="27">
        <f>IF(ISBLANK(M128),,IF(U128&lt;&gt;1,((IF(M128="WON-EW",(((K128-1)*'MONTH 2'!$B$2)*(1-$B$3))+(((L128-1)*'MONTH 2'!$B$2)*(1-$B$3)),IF(M128="WON",(((K128-1)*'MONTH 2'!$B$2)*(1-$B$3)),IF(M128="PLACED",(((L128-1)*'MONTH 2'!$B$2)*(1-$B$3))-'MONTH 2'!$B$2,IF(J128=0,-'MONTH 2'!$B$2,-('MONTH 2'!$B$2*2))))))*E128),0))</f>
        <v>0</v>
      </c>
      <c r="U128">
        <f t="shared" si="5"/>
        <v>1</v>
      </c>
    </row>
    <row r="129" spans="8:21" ht="16" x14ac:dyDescent="0.2">
      <c r="H129" s="22"/>
      <c r="I129" s="22"/>
      <c r="J129" s="22"/>
      <c r="M129" s="17"/>
      <c r="N129" s="26">
        <f>((G129-1)*(1-(IF(H129="no",0,'MONTH 2'!$B$3)))+1)</f>
        <v>5.0000000000000044E-2</v>
      </c>
      <c r="O129" s="26">
        <f t="shared" si="4"/>
        <v>0</v>
      </c>
      <c r="P129" s="28">
        <f>IF(ISBLANK(M129),,IF(ISBLANK(F129),,(IF(M129="WON-EW",((((F129-1)*J129)*'MONTH 2'!$B$2)+('MONTH 2'!$B$2*(F129-1))),IF(M129="WON",((((F129-1)*J129)*'MONTH 2'!$B$2)+('MONTH 2'!$B$2*(F129-1))),IF(M129="PLACED",((((F129-1)*J129)*'MONTH 2'!$B$2)-'MONTH 2'!$B$2),IF(J129=0,-'MONTH 2'!$B$2,IF(J129=0,-'MONTH 2'!$B$2,-('MONTH 2'!$B$2*2)))))))*E129))</f>
        <v>0</v>
      </c>
      <c r="Q129" s="27">
        <f>IF(ISBLANK(M129),,IF(ISBLANK(G129),,(IF(M129="WON-EW",((((N129-1)*J129)*'MONTH 2'!$B$2)+('MONTH 2'!$B$2*(N129-1))),IF(M129="WON",((((N129-1)*J129)*'MONTH 2'!$B$2)+('MONTH 2'!$B$2*(N129-1))),IF(M129="PLACED",((((N129-1)*J129)*'MONTH 2'!$B$2)-'MONTH 2'!$B$2),IF(J129=0,-'MONTH 2'!$B$2,IF(J129=0,-'MONTH 2'!$B$2,-('MONTH 2'!$B$2*2)))))))*E129))</f>
        <v>0</v>
      </c>
      <c r="R129" s="27">
        <f>IF(ISBLANK(M129),,IF(U129&lt;&gt;1,((IF(M129="WON-EW",(((K129-1)*'MONTH 2'!$B$2)*(1-$B$3))+(((L129-1)*'MONTH 2'!$B$2)*(1-$B$3)),IF(M129="WON",(((K129-1)*'MONTH 2'!$B$2)*(1-$B$3)),IF(M129="PLACED",(((L129-1)*'MONTH 2'!$B$2)*(1-$B$3))-'MONTH 2'!$B$2,IF(J129=0,-'MONTH 2'!$B$2,-('MONTH 2'!$B$2*2))))))*E129),0))</f>
        <v>0</v>
      </c>
      <c r="U129">
        <f t="shared" si="5"/>
        <v>1</v>
      </c>
    </row>
    <row r="130" spans="8:21" ht="16" x14ac:dyDescent="0.2">
      <c r="H130" s="22"/>
      <c r="I130" s="22"/>
      <c r="J130" s="22"/>
      <c r="M130" s="17"/>
      <c r="N130" s="26">
        <f>((G130-1)*(1-(IF(H130="no",0,'MONTH 2'!$B$3)))+1)</f>
        <v>5.0000000000000044E-2</v>
      </c>
      <c r="O130" s="26">
        <f t="shared" si="4"/>
        <v>0</v>
      </c>
      <c r="P130" s="28">
        <f>IF(ISBLANK(M130),,IF(ISBLANK(F130),,(IF(M130="WON-EW",((((F130-1)*J130)*'MONTH 2'!$B$2)+('MONTH 2'!$B$2*(F130-1))),IF(M130="WON",((((F130-1)*J130)*'MONTH 2'!$B$2)+('MONTH 2'!$B$2*(F130-1))),IF(M130="PLACED",((((F130-1)*J130)*'MONTH 2'!$B$2)-'MONTH 2'!$B$2),IF(J130=0,-'MONTH 2'!$B$2,IF(J130=0,-'MONTH 2'!$B$2,-('MONTH 2'!$B$2*2)))))))*E130))</f>
        <v>0</v>
      </c>
      <c r="Q130" s="27">
        <f>IF(ISBLANK(M130),,IF(ISBLANK(G130),,(IF(M130="WON-EW",((((N130-1)*J130)*'MONTH 2'!$B$2)+('MONTH 2'!$B$2*(N130-1))),IF(M130="WON",((((N130-1)*J130)*'MONTH 2'!$B$2)+('MONTH 2'!$B$2*(N130-1))),IF(M130="PLACED",((((N130-1)*J130)*'MONTH 2'!$B$2)-'MONTH 2'!$B$2),IF(J130=0,-'MONTH 2'!$B$2,IF(J130=0,-'MONTH 2'!$B$2,-('MONTH 2'!$B$2*2)))))))*E130))</f>
        <v>0</v>
      </c>
      <c r="R130" s="27">
        <f>IF(ISBLANK(M130),,IF(U130&lt;&gt;1,((IF(M130="WON-EW",(((K130-1)*'MONTH 2'!$B$2)*(1-$B$3))+(((L130-1)*'MONTH 2'!$B$2)*(1-$B$3)),IF(M130="WON",(((K130-1)*'MONTH 2'!$B$2)*(1-$B$3)),IF(M130="PLACED",(((L130-1)*'MONTH 2'!$B$2)*(1-$B$3))-'MONTH 2'!$B$2,IF(J130=0,-'MONTH 2'!$B$2,-('MONTH 2'!$B$2*2))))))*E130),0))</f>
        <v>0</v>
      </c>
      <c r="U130">
        <f t="shared" si="5"/>
        <v>1</v>
      </c>
    </row>
    <row r="131" spans="8:21" ht="16" x14ac:dyDescent="0.2">
      <c r="H131" s="22"/>
      <c r="I131" s="22"/>
      <c r="J131" s="22"/>
      <c r="M131" s="17"/>
      <c r="N131" s="26">
        <f>((G131-1)*(1-(IF(H131="no",0,'MONTH 2'!$B$3)))+1)</f>
        <v>5.0000000000000044E-2</v>
      </c>
      <c r="O131" s="26">
        <f t="shared" si="4"/>
        <v>0</v>
      </c>
      <c r="P131" s="28">
        <f>IF(ISBLANK(M131),,IF(ISBLANK(F131),,(IF(M131="WON-EW",((((F131-1)*J131)*'MONTH 2'!$B$2)+('MONTH 2'!$B$2*(F131-1))),IF(M131="WON",((((F131-1)*J131)*'MONTH 2'!$B$2)+('MONTH 2'!$B$2*(F131-1))),IF(M131="PLACED",((((F131-1)*J131)*'MONTH 2'!$B$2)-'MONTH 2'!$B$2),IF(J131=0,-'MONTH 2'!$B$2,IF(J131=0,-'MONTH 2'!$B$2,-('MONTH 2'!$B$2*2)))))))*E131))</f>
        <v>0</v>
      </c>
      <c r="Q131" s="27">
        <f>IF(ISBLANK(M131),,IF(ISBLANK(G131),,(IF(M131="WON-EW",((((N131-1)*J131)*'MONTH 2'!$B$2)+('MONTH 2'!$B$2*(N131-1))),IF(M131="WON",((((N131-1)*J131)*'MONTH 2'!$B$2)+('MONTH 2'!$B$2*(N131-1))),IF(M131="PLACED",((((N131-1)*J131)*'MONTH 2'!$B$2)-'MONTH 2'!$B$2),IF(J131=0,-'MONTH 2'!$B$2,IF(J131=0,-'MONTH 2'!$B$2,-('MONTH 2'!$B$2*2)))))))*E131))</f>
        <v>0</v>
      </c>
      <c r="R131" s="27">
        <f>IF(ISBLANK(M131),,IF(U131&lt;&gt;1,((IF(M131="WON-EW",(((K131-1)*'MONTH 2'!$B$2)*(1-$B$3))+(((L131-1)*'MONTH 2'!$B$2)*(1-$B$3)),IF(M131="WON",(((K131-1)*'MONTH 2'!$B$2)*(1-$B$3)),IF(M131="PLACED",(((L131-1)*'MONTH 2'!$B$2)*(1-$B$3))-'MONTH 2'!$B$2,IF(J131=0,-'MONTH 2'!$B$2,-('MONTH 2'!$B$2*2))))))*E131),0))</f>
        <v>0</v>
      </c>
      <c r="U131">
        <f t="shared" si="5"/>
        <v>1</v>
      </c>
    </row>
    <row r="132" spans="8:21" ht="16" x14ac:dyDescent="0.2">
      <c r="H132" s="22"/>
      <c r="I132" s="22"/>
      <c r="J132" s="22"/>
      <c r="M132" s="17"/>
      <c r="N132" s="26">
        <f>((G132-1)*(1-(IF(H132="no",0,'MONTH 2'!$B$3)))+1)</f>
        <v>5.0000000000000044E-2</v>
      </c>
      <c r="O132" s="26">
        <f t="shared" si="4"/>
        <v>0</v>
      </c>
      <c r="P132" s="28">
        <f>IF(ISBLANK(M132),,IF(ISBLANK(F132),,(IF(M132="WON-EW",((((F132-1)*J132)*'MONTH 2'!$B$2)+('MONTH 2'!$B$2*(F132-1))),IF(M132="WON",((((F132-1)*J132)*'MONTH 2'!$B$2)+('MONTH 2'!$B$2*(F132-1))),IF(M132="PLACED",((((F132-1)*J132)*'MONTH 2'!$B$2)-'MONTH 2'!$B$2),IF(J132=0,-'MONTH 2'!$B$2,IF(J132=0,-'MONTH 2'!$B$2,-('MONTH 2'!$B$2*2)))))))*E132))</f>
        <v>0</v>
      </c>
      <c r="Q132" s="27">
        <f>IF(ISBLANK(M132),,IF(ISBLANK(G132),,(IF(M132="WON-EW",((((N132-1)*J132)*'MONTH 2'!$B$2)+('MONTH 2'!$B$2*(N132-1))),IF(M132="WON",((((N132-1)*J132)*'MONTH 2'!$B$2)+('MONTH 2'!$B$2*(N132-1))),IF(M132="PLACED",((((N132-1)*J132)*'MONTH 2'!$B$2)-'MONTH 2'!$B$2),IF(J132=0,-'MONTH 2'!$B$2,IF(J132=0,-'MONTH 2'!$B$2,-('MONTH 2'!$B$2*2)))))))*E132))</f>
        <v>0</v>
      </c>
      <c r="R132" s="27">
        <f>IF(ISBLANK(M132),,IF(U132&lt;&gt;1,((IF(M132="WON-EW",(((K132-1)*'MONTH 2'!$B$2)*(1-$B$3))+(((L132-1)*'MONTH 2'!$B$2)*(1-$B$3)),IF(M132="WON",(((K132-1)*'MONTH 2'!$B$2)*(1-$B$3)),IF(M132="PLACED",(((L132-1)*'MONTH 2'!$B$2)*(1-$B$3))-'MONTH 2'!$B$2,IF(J132=0,-'MONTH 2'!$B$2,-('MONTH 2'!$B$2*2))))))*E132),0))</f>
        <v>0</v>
      </c>
      <c r="U132">
        <f t="shared" si="5"/>
        <v>1</v>
      </c>
    </row>
    <row r="133" spans="8:21" ht="16" x14ac:dyDescent="0.2">
      <c r="H133" s="22"/>
      <c r="I133" s="22"/>
      <c r="J133" s="22"/>
      <c r="M133" s="17"/>
      <c r="N133" s="26">
        <f>((G133-1)*(1-(IF(H133="no",0,'MONTH 2'!$B$3)))+1)</f>
        <v>5.0000000000000044E-2</v>
      </c>
      <c r="O133" s="26">
        <f t="shared" si="4"/>
        <v>0</v>
      </c>
      <c r="P133" s="28">
        <f>IF(ISBLANK(M133),,IF(ISBLANK(F133),,(IF(M133="WON-EW",((((F133-1)*J133)*'MONTH 2'!$B$2)+('MONTH 2'!$B$2*(F133-1))),IF(M133="WON",((((F133-1)*J133)*'MONTH 2'!$B$2)+('MONTH 2'!$B$2*(F133-1))),IF(M133="PLACED",((((F133-1)*J133)*'MONTH 2'!$B$2)-'MONTH 2'!$B$2),IF(J133=0,-'MONTH 2'!$B$2,IF(J133=0,-'MONTH 2'!$B$2,-('MONTH 2'!$B$2*2)))))))*E133))</f>
        <v>0</v>
      </c>
      <c r="Q133" s="27">
        <f>IF(ISBLANK(M133),,IF(ISBLANK(G133),,(IF(M133="WON-EW",((((N133-1)*J133)*'MONTH 2'!$B$2)+('MONTH 2'!$B$2*(N133-1))),IF(M133="WON",((((N133-1)*J133)*'MONTH 2'!$B$2)+('MONTH 2'!$B$2*(N133-1))),IF(M133="PLACED",((((N133-1)*J133)*'MONTH 2'!$B$2)-'MONTH 2'!$B$2),IF(J133=0,-'MONTH 2'!$B$2,IF(J133=0,-'MONTH 2'!$B$2,-('MONTH 2'!$B$2*2)))))))*E133))</f>
        <v>0</v>
      </c>
      <c r="R133" s="27">
        <f>IF(ISBLANK(M133),,IF(U133&lt;&gt;1,((IF(M133="WON-EW",(((K133-1)*'MONTH 2'!$B$2)*(1-$B$3))+(((L133-1)*'MONTH 2'!$B$2)*(1-$B$3)),IF(M133="WON",(((K133-1)*'MONTH 2'!$B$2)*(1-$B$3)),IF(M133="PLACED",(((L133-1)*'MONTH 2'!$B$2)*(1-$B$3))-'MONTH 2'!$B$2,IF(J133=0,-'MONTH 2'!$B$2,-('MONTH 2'!$B$2*2))))))*E133),0))</f>
        <v>0</v>
      </c>
      <c r="U133">
        <f t="shared" si="5"/>
        <v>1</v>
      </c>
    </row>
    <row r="134" spans="8:21" ht="16" x14ac:dyDescent="0.2">
      <c r="H134" s="22"/>
      <c r="I134" s="22"/>
      <c r="J134" s="22"/>
      <c r="M134" s="17"/>
      <c r="N134" s="26">
        <f>((G134-1)*(1-(IF(H134="no",0,'MONTH 2'!$B$3)))+1)</f>
        <v>5.0000000000000044E-2</v>
      </c>
      <c r="O134" s="26">
        <f t="shared" si="4"/>
        <v>0</v>
      </c>
      <c r="P134" s="28">
        <f>IF(ISBLANK(M134),,IF(ISBLANK(F134),,(IF(M134="WON-EW",((((F134-1)*J134)*'MONTH 2'!$B$2)+('MONTH 2'!$B$2*(F134-1))),IF(M134="WON",((((F134-1)*J134)*'MONTH 2'!$B$2)+('MONTH 2'!$B$2*(F134-1))),IF(M134="PLACED",((((F134-1)*J134)*'MONTH 2'!$B$2)-'MONTH 2'!$B$2),IF(J134=0,-'MONTH 2'!$B$2,IF(J134=0,-'MONTH 2'!$B$2,-('MONTH 2'!$B$2*2)))))))*E134))</f>
        <v>0</v>
      </c>
      <c r="Q134" s="27">
        <f>IF(ISBLANK(M134),,IF(ISBLANK(G134),,(IF(M134="WON-EW",((((N134-1)*J134)*'MONTH 2'!$B$2)+('MONTH 2'!$B$2*(N134-1))),IF(M134="WON",((((N134-1)*J134)*'MONTH 2'!$B$2)+('MONTH 2'!$B$2*(N134-1))),IF(M134="PLACED",((((N134-1)*J134)*'MONTH 2'!$B$2)-'MONTH 2'!$B$2),IF(J134=0,-'MONTH 2'!$B$2,IF(J134=0,-'MONTH 2'!$B$2,-('MONTH 2'!$B$2*2)))))))*E134))</f>
        <v>0</v>
      </c>
      <c r="R134" s="27">
        <f>IF(ISBLANK(M134),,IF(U134&lt;&gt;1,((IF(M134="WON-EW",(((K134-1)*'MONTH 2'!$B$2)*(1-$B$3))+(((L134-1)*'MONTH 2'!$B$2)*(1-$B$3)),IF(M134="WON",(((K134-1)*'MONTH 2'!$B$2)*(1-$B$3)),IF(M134="PLACED",(((L134-1)*'MONTH 2'!$B$2)*(1-$B$3))-'MONTH 2'!$B$2,IF(J134=0,-'MONTH 2'!$B$2,-('MONTH 2'!$B$2*2))))))*E134),0))</f>
        <v>0</v>
      </c>
      <c r="U134">
        <f t="shared" si="5"/>
        <v>1</v>
      </c>
    </row>
    <row r="135" spans="8:21" ht="16" x14ac:dyDescent="0.2">
      <c r="H135" s="22"/>
      <c r="I135" s="22"/>
      <c r="J135" s="22"/>
      <c r="M135" s="17"/>
      <c r="N135" s="26">
        <f>((G135-1)*(1-(IF(H135="no",0,'MONTH 2'!$B$3)))+1)</f>
        <v>5.0000000000000044E-2</v>
      </c>
      <c r="O135" s="26">
        <f t="shared" si="4"/>
        <v>0</v>
      </c>
      <c r="P135" s="28">
        <f>IF(ISBLANK(M135),,IF(ISBLANK(F135),,(IF(M135="WON-EW",((((F135-1)*J135)*'MONTH 2'!$B$2)+('MONTH 2'!$B$2*(F135-1))),IF(M135="WON",((((F135-1)*J135)*'MONTH 2'!$B$2)+('MONTH 2'!$B$2*(F135-1))),IF(M135="PLACED",((((F135-1)*J135)*'MONTH 2'!$B$2)-'MONTH 2'!$B$2),IF(J135=0,-'MONTH 2'!$B$2,IF(J135=0,-'MONTH 2'!$B$2,-('MONTH 2'!$B$2*2)))))))*E135))</f>
        <v>0</v>
      </c>
      <c r="Q135" s="27">
        <f>IF(ISBLANK(M135),,IF(ISBLANK(G135),,(IF(M135="WON-EW",((((N135-1)*J135)*'MONTH 2'!$B$2)+('MONTH 2'!$B$2*(N135-1))),IF(M135="WON",((((N135-1)*J135)*'MONTH 2'!$B$2)+('MONTH 2'!$B$2*(N135-1))),IF(M135="PLACED",((((N135-1)*J135)*'MONTH 2'!$B$2)-'MONTH 2'!$B$2),IF(J135=0,-'MONTH 2'!$B$2,IF(J135=0,-'MONTH 2'!$B$2,-('MONTH 2'!$B$2*2)))))))*E135))</f>
        <v>0</v>
      </c>
      <c r="R135" s="27">
        <f>IF(ISBLANK(M135),,IF(U135&lt;&gt;1,((IF(M135="WON-EW",(((K135-1)*'MONTH 2'!$B$2)*(1-$B$3))+(((L135-1)*'MONTH 2'!$B$2)*(1-$B$3)),IF(M135="WON",(((K135-1)*'MONTH 2'!$B$2)*(1-$B$3)),IF(M135="PLACED",(((L135-1)*'MONTH 2'!$B$2)*(1-$B$3))-'MONTH 2'!$B$2,IF(J135=0,-'MONTH 2'!$B$2,-('MONTH 2'!$B$2*2))))))*E135),0))</f>
        <v>0</v>
      </c>
      <c r="U135">
        <f t="shared" si="5"/>
        <v>1</v>
      </c>
    </row>
    <row r="136" spans="8:21" ht="16" x14ac:dyDescent="0.2">
      <c r="H136" s="22"/>
      <c r="I136" s="22"/>
      <c r="J136" s="22"/>
      <c r="M136" s="17"/>
      <c r="N136" s="26">
        <f>((G136-1)*(1-(IF(H136="no",0,'MONTH 2'!$B$3)))+1)</f>
        <v>5.0000000000000044E-2</v>
      </c>
      <c r="O136" s="26">
        <f t="shared" si="4"/>
        <v>0</v>
      </c>
      <c r="P136" s="28">
        <f>IF(ISBLANK(M136),,IF(ISBLANK(F136),,(IF(M136="WON-EW",((((F136-1)*J136)*'MONTH 2'!$B$2)+('MONTH 2'!$B$2*(F136-1))),IF(M136="WON",((((F136-1)*J136)*'MONTH 2'!$B$2)+('MONTH 2'!$B$2*(F136-1))),IF(M136="PLACED",((((F136-1)*J136)*'MONTH 2'!$B$2)-'MONTH 2'!$B$2),IF(J136=0,-'MONTH 2'!$B$2,IF(J136=0,-'MONTH 2'!$B$2,-('MONTH 2'!$B$2*2)))))))*E136))</f>
        <v>0</v>
      </c>
      <c r="Q136" s="27">
        <f>IF(ISBLANK(M136),,IF(ISBLANK(G136),,(IF(M136="WON-EW",((((N136-1)*J136)*'MONTH 2'!$B$2)+('MONTH 2'!$B$2*(N136-1))),IF(M136="WON",((((N136-1)*J136)*'MONTH 2'!$B$2)+('MONTH 2'!$B$2*(N136-1))),IF(M136="PLACED",((((N136-1)*J136)*'MONTH 2'!$B$2)-'MONTH 2'!$B$2),IF(J136=0,-'MONTH 2'!$B$2,IF(J136=0,-'MONTH 2'!$B$2,-('MONTH 2'!$B$2*2)))))))*E136))</f>
        <v>0</v>
      </c>
      <c r="R136" s="27">
        <f>IF(ISBLANK(M136),,IF(U136&lt;&gt;1,((IF(M136="WON-EW",(((K136-1)*'MONTH 2'!$B$2)*(1-$B$3))+(((L136-1)*'MONTH 2'!$B$2)*(1-$B$3)),IF(M136="WON",(((K136-1)*'MONTH 2'!$B$2)*(1-$B$3)),IF(M136="PLACED",(((L136-1)*'MONTH 2'!$B$2)*(1-$B$3))-'MONTH 2'!$B$2,IF(J136=0,-'MONTH 2'!$B$2,-('MONTH 2'!$B$2*2))))))*E136),0))</f>
        <v>0</v>
      </c>
      <c r="U136">
        <f t="shared" si="5"/>
        <v>1</v>
      </c>
    </row>
    <row r="137" spans="8:21" ht="16" x14ac:dyDescent="0.2">
      <c r="H137" s="22"/>
      <c r="I137" s="22"/>
      <c r="J137" s="22"/>
      <c r="M137" s="17"/>
      <c r="N137" s="26">
        <f>((G137-1)*(1-(IF(H137="no",0,'MONTH 2'!$B$3)))+1)</f>
        <v>5.0000000000000044E-2</v>
      </c>
      <c r="O137" s="26">
        <f t="shared" si="4"/>
        <v>0</v>
      </c>
      <c r="P137" s="28">
        <f>IF(ISBLANK(M137),,IF(ISBLANK(F137),,(IF(M137="WON-EW",((((F137-1)*J137)*'MONTH 2'!$B$2)+('MONTH 2'!$B$2*(F137-1))),IF(M137="WON",((((F137-1)*J137)*'MONTH 2'!$B$2)+('MONTH 2'!$B$2*(F137-1))),IF(M137="PLACED",((((F137-1)*J137)*'MONTH 2'!$B$2)-'MONTH 2'!$B$2),IF(J137=0,-'MONTH 2'!$B$2,IF(J137=0,-'MONTH 2'!$B$2,-('MONTH 2'!$B$2*2)))))))*E137))</f>
        <v>0</v>
      </c>
      <c r="Q137" s="27">
        <f>IF(ISBLANK(M137),,IF(ISBLANK(G137),,(IF(M137="WON-EW",((((N137-1)*J137)*'MONTH 2'!$B$2)+('MONTH 2'!$B$2*(N137-1))),IF(M137="WON",((((N137-1)*J137)*'MONTH 2'!$B$2)+('MONTH 2'!$B$2*(N137-1))),IF(M137="PLACED",((((N137-1)*J137)*'MONTH 2'!$B$2)-'MONTH 2'!$B$2),IF(J137=0,-'MONTH 2'!$B$2,IF(J137=0,-'MONTH 2'!$B$2,-('MONTH 2'!$B$2*2)))))))*E137))</f>
        <v>0</v>
      </c>
      <c r="R137" s="27">
        <f>IF(ISBLANK(M137),,IF(U137&lt;&gt;1,((IF(M137="WON-EW",(((K137-1)*'MONTH 2'!$B$2)*(1-$B$3))+(((L137-1)*'MONTH 2'!$B$2)*(1-$B$3)),IF(M137="WON",(((K137-1)*'MONTH 2'!$B$2)*(1-$B$3)),IF(M137="PLACED",(((L137-1)*'MONTH 2'!$B$2)*(1-$B$3))-'MONTH 2'!$B$2,IF(J137=0,-'MONTH 2'!$B$2,-('MONTH 2'!$B$2*2))))))*E137),0))</f>
        <v>0</v>
      </c>
      <c r="U137">
        <f t="shared" si="5"/>
        <v>1</v>
      </c>
    </row>
    <row r="138" spans="8:21" ht="16" x14ac:dyDescent="0.2">
      <c r="H138" s="22"/>
      <c r="I138" s="22"/>
      <c r="J138" s="22"/>
      <c r="M138" s="17"/>
      <c r="N138" s="26">
        <f>((G138-1)*(1-(IF(H138="no",0,'MONTH 2'!$B$3)))+1)</f>
        <v>5.0000000000000044E-2</v>
      </c>
      <c r="O138" s="26">
        <f t="shared" si="4"/>
        <v>0</v>
      </c>
      <c r="P138" s="28">
        <f>IF(ISBLANK(M138),,IF(ISBLANK(F138),,(IF(M138="WON-EW",((((F138-1)*J138)*'MONTH 2'!$B$2)+('MONTH 2'!$B$2*(F138-1))),IF(M138="WON",((((F138-1)*J138)*'MONTH 2'!$B$2)+('MONTH 2'!$B$2*(F138-1))),IF(M138="PLACED",((((F138-1)*J138)*'MONTH 2'!$B$2)-'MONTH 2'!$B$2),IF(J138=0,-'MONTH 2'!$B$2,IF(J138=0,-'MONTH 2'!$B$2,-('MONTH 2'!$B$2*2)))))))*E138))</f>
        <v>0</v>
      </c>
      <c r="Q138" s="27">
        <f>IF(ISBLANK(M138),,IF(ISBLANK(G138),,(IF(M138="WON-EW",((((N138-1)*J138)*'MONTH 2'!$B$2)+('MONTH 2'!$B$2*(N138-1))),IF(M138="WON",((((N138-1)*J138)*'MONTH 2'!$B$2)+('MONTH 2'!$B$2*(N138-1))),IF(M138="PLACED",((((N138-1)*J138)*'MONTH 2'!$B$2)-'MONTH 2'!$B$2),IF(J138=0,-'MONTH 2'!$B$2,IF(J138=0,-'MONTH 2'!$B$2,-('MONTH 2'!$B$2*2)))))))*E138))</f>
        <v>0</v>
      </c>
      <c r="R138" s="27">
        <f>IF(ISBLANK(M138),,IF(U138&lt;&gt;1,((IF(M138="WON-EW",(((K138-1)*'MONTH 2'!$B$2)*(1-$B$3))+(((L138-1)*'MONTH 2'!$B$2)*(1-$B$3)),IF(M138="WON",(((K138-1)*'MONTH 2'!$B$2)*(1-$B$3)),IF(M138="PLACED",(((L138-1)*'MONTH 2'!$B$2)*(1-$B$3))-'MONTH 2'!$B$2,IF(J138=0,-'MONTH 2'!$B$2,-('MONTH 2'!$B$2*2))))))*E138),0))</f>
        <v>0</v>
      </c>
      <c r="U138">
        <f t="shared" si="5"/>
        <v>1</v>
      </c>
    </row>
    <row r="139" spans="8:21" ht="16" x14ac:dyDescent="0.2">
      <c r="H139" s="22"/>
      <c r="I139" s="22"/>
      <c r="J139" s="22"/>
      <c r="M139" s="17"/>
      <c r="N139" s="26">
        <f>((G139-1)*(1-(IF(H139="no",0,'MONTH 2'!$B$3)))+1)</f>
        <v>5.0000000000000044E-2</v>
      </c>
      <c r="O139" s="26">
        <f t="shared" si="4"/>
        <v>0</v>
      </c>
      <c r="P139" s="28">
        <f>IF(ISBLANK(M139),,IF(ISBLANK(F139),,(IF(M139="WON-EW",((((F139-1)*J139)*'MONTH 2'!$B$2)+('MONTH 2'!$B$2*(F139-1))),IF(M139="WON",((((F139-1)*J139)*'MONTH 2'!$B$2)+('MONTH 2'!$B$2*(F139-1))),IF(M139="PLACED",((((F139-1)*J139)*'MONTH 2'!$B$2)-'MONTH 2'!$B$2),IF(J139=0,-'MONTH 2'!$B$2,IF(J139=0,-'MONTH 2'!$B$2,-('MONTH 2'!$B$2*2)))))))*E139))</f>
        <v>0</v>
      </c>
      <c r="Q139" s="27">
        <f>IF(ISBLANK(M139),,IF(ISBLANK(G139),,(IF(M139="WON-EW",((((N139-1)*J139)*'MONTH 2'!$B$2)+('MONTH 2'!$B$2*(N139-1))),IF(M139="WON",((((N139-1)*J139)*'MONTH 2'!$B$2)+('MONTH 2'!$B$2*(N139-1))),IF(M139="PLACED",((((N139-1)*J139)*'MONTH 2'!$B$2)-'MONTH 2'!$B$2),IF(J139=0,-'MONTH 2'!$B$2,IF(J139=0,-'MONTH 2'!$B$2,-('MONTH 2'!$B$2*2)))))))*E139))</f>
        <v>0</v>
      </c>
      <c r="R139" s="27">
        <f>IF(ISBLANK(M139),,IF(U139&lt;&gt;1,((IF(M139="WON-EW",(((K139-1)*'MONTH 2'!$B$2)*(1-$B$3))+(((L139-1)*'MONTH 2'!$B$2)*(1-$B$3)),IF(M139="WON",(((K139-1)*'MONTH 2'!$B$2)*(1-$B$3)),IF(M139="PLACED",(((L139-1)*'MONTH 2'!$B$2)*(1-$B$3))-'MONTH 2'!$B$2,IF(J139=0,-'MONTH 2'!$B$2,-('MONTH 2'!$B$2*2))))))*E139),0))</f>
        <v>0</v>
      </c>
      <c r="U139">
        <f t="shared" si="5"/>
        <v>1</v>
      </c>
    </row>
    <row r="140" spans="8:21" ht="16" x14ac:dyDescent="0.2">
      <c r="H140" s="22"/>
      <c r="I140" s="22"/>
      <c r="J140" s="22"/>
      <c r="M140" s="17"/>
      <c r="N140" s="26">
        <f>((G140-1)*(1-(IF(H140="no",0,'MONTH 2'!$B$3)))+1)</f>
        <v>5.0000000000000044E-2</v>
      </c>
      <c r="O140" s="26">
        <f t="shared" si="4"/>
        <v>0</v>
      </c>
      <c r="P140" s="28">
        <f>IF(ISBLANK(M140),,IF(ISBLANK(F140),,(IF(M140="WON-EW",((((F140-1)*J140)*'MONTH 2'!$B$2)+('MONTH 2'!$B$2*(F140-1))),IF(M140="WON",((((F140-1)*J140)*'MONTH 2'!$B$2)+('MONTH 2'!$B$2*(F140-1))),IF(M140="PLACED",((((F140-1)*J140)*'MONTH 2'!$B$2)-'MONTH 2'!$B$2),IF(J140=0,-'MONTH 2'!$B$2,IF(J140=0,-'MONTH 2'!$B$2,-('MONTH 2'!$B$2*2)))))))*E140))</f>
        <v>0</v>
      </c>
      <c r="Q140" s="27">
        <f>IF(ISBLANK(M140),,IF(ISBLANK(G140),,(IF(M140="WON-EW",((((N140-1)*J140)*'MONTH 2'!$B$2)+('MONTH 2'!$B$2*(N140-1))),IF(M140="WON",((((N140-1)*J140)*'MONTH 2'!$B$2)+('MONTH 2'!$B$2*(N140-1))),IF(M140="PLACED",((((N140-1)*J140)*'MONTH 2'!$B$2)-'MONTH 2'!$B$2),IF(J140=0,-'MONTH 2'!$B$2,IF(J140=0,-'MONTH 2'!$B$2,-('MONTH 2'!$B$2*2)))))))*E140))</f>
        <v>0</v>
      </c>
      <c r="R140" s="27">
        <f>IF(ISBLANK(M140),,IF(U140&lt;&gt;1,((IF(M140="WON-EW",(((K140-1)*'MONTH 2'!$B$2)*(1-$B$3))+(((L140-1)*'MONTH 2'!$B$2)*(1-$B$3)),IF(M140="WON",(((K140-1)*'MONTH 2'!$B$2)*(1-$B$3)),IF(M140="PLACED",(((L140-1)*'MONTH 2'!$B$2)*(1-$B$3))-'MONTH 2'!$B$2,IF(J140=0,-'MONTH 2'!$B$2,-('MONTH 2'!$B$2*2))))))*E140),0))</f>
        <v>0</v>
      </c>
      <c r="U140">
        <f t="shared" si="5"/>
        <v>1</v>
      </c>
    </row>
    <row r="141" spans="8:21" ht="16" x14ac:dyDescent="0.2">
      <c r="H141" s="22"/>
      <c r="I141" s="22"/>
      <c r="J141" s="22"/>
      <c r="M141" s="17"/>
      <c r="N141" s="26">
        <f>((G141-1)*(1-(IF(H141="no",0,'MONTH 2'!$B$3)))+1)</f>
        <v>5.0000000000000044E-2</v>
      </c>
      <c r="O141" s="26">
        <f t="shared" si="4"/>
        <v>0</v>
      </c>
      <c r="P141" s="28">
        <f>IF(ISBLANK(M141),,IF(ISBLANK(F141),,(IF(M141="WON-EW",((((F141-1)*J141)*'MONTH 2'!$B$2)+('MONTH 2'!$B$2*(F141-1))),IF(M141="WON",((((F141-1)*J141)*'MONTH 2'!$B$2)+('MONTH 2'!$B$2*(F141-1))),IF(M141="PLACED",((((F141-1)*J141)*'MONTH 2'!$B$2)-'MONTH 2'!$B$2),IF(J141=0,-'MONTH 2'!$B$2,IF(J141=0,-'MONTH 2'!$B$2,-('MONTH 2'!$B$2*2)))))))*E141))</f>
        <v>0</v>
      </c>
      <c r="Q141" s="27">
        <f>IF(ISBLANK(M141),,IF(ISBLANK(G141),,(IF(M141="WON-EW",((((N141-1)*J141)*'MONTH 2'!$B$2)+('MONTH 2'!$B$2*(N141-1))),IF(M141="WON",((((N141-1)*J141)*'MONTH 2'!$B$2)+('MONTH 2'!$B$2*(N141-1))),IF(M141="PLACED",((((N141-1)*J141)*'MONTH 2'!$B$2)-'MONTH 2'!$B$2),IF(J141=0,-'MONTH 2'!$B$2,IF(J141=0,-'MONTH 2'!$B$2,-('MONTH 2'!$B$2*2)))))))*E141))</f>
        <v>0</v>
      </c>
      <c r="R141" s="27">
        <f>IF(ISBLANK(M141),,IF(U141&lt;&gt;1,((IF(M141="WON-EW",(((K141-1)*'MONTH 2'!$B$2)*(1-$B$3))+(((L141-1)*'MONTH 2'!$B$2)*(1-$B$3)),IF(M141="WON",(((K141-1)*'MONTH 2'!$B$2)*(1-$B$3)),IF(M141="PLACED",(((L141-1)*'MONTH 2'!$B$2)*(1-$B$3))-'MONTH 2'!$B$2,IF(J141=0,-'MONTH 2'!$B$2,-('MONTH 2'!$B$2*2))))))*E141),0))</f>
        <v>0</v>
      </c>
      <c r="U141">
        <f t="shared" si="5"/>
        <v>1</v>
      </c>
    </row>
    <row r="142" spans="8:21" ht="16" x14ac:dyDescent="0.2">
      <c r="H142" s="22"/>
      <c r="I142" s="22"/>
      <c r="J142" s="22"/>
      <c r="M142" s="17"/>
      <c r="N142" s="26">
        <f>((G142-1)*(1-(IF(H142="no",0,'MONTH 2'!$B$3)))+1)</f>
        <v>5.0000000000000044E-2</v>
      </c>
      <c r="O142" s="26">
        <f t="shared" si="4"/>
        <v>0</v>
      </c>
      <c r="P142" s="28">
        <f>IF(ISBLANK(M142),,IF(ISBLANK(F142),,(IF(M142="WON-EW",((((F142-1)*J142)*'MONTH 2'!$B$2)+('MONTH 2'!$B$2*(F142-1))),IF(M142="WON",((((F142-1)*J142)*'MONTH 2'!$B$2)+('MONTH 2'!$B$2*(F142-1))),IF(M142="PLACED",((((F142-1)*J142)*'MONTH 2'!$B$2)-'MONTH 2'!$B$2),IF(J142=0,-'MONTH 2'!$B$2,IF(J142=0,-'MONTH 2'!$B$2,-('MONTH 2'!$B$2*2)))))))*E142))</f>
        <v>0</v>
      </c>
      <c r="Q142" s="27">
        <f>IF(ISBLANK(M142),,IF(ISBLANK(G142),,(IF(M142="WON-EW",((((N142-1)*J142)*'MONTH 2'!$B$2)+('MONTH 2'!$B$2*(N142-1))),IF(M142="WON",((((N142-1)*J142)*'MONTH 2'!$B$2)+('MONTH 2'!$B$2*(N142-1))),IF(M142="PLACED",((((N142-1)*J142)*'MONTH 2'!$B$2)-'MONTH 2'!$B$2),IF(J142=0,-'MONTH 2'!$B$2,IF(J142=0,-'MONTH 2'!$B$2,-('MONTH 2'!$B$2*2)))))))*E142))</f>
        <v>0</v>
      </c>
      <c r="R142" s="27">
        <f>IF(ISBLANK(M142),,IF(U142&lt;&gt;1,((IF(M142="WON-EW",(((K142-1)*'MONTH 2'!$B$2)*(1-$B$3))+(((L142-1)*'MONTH 2'!$B$2)*(1-$B$3)),IF(M142="WON",(((K142-1)*'MONTH 2'!$B$2)*(1-$B$3)),IF(M142="PLACED",(((L142-1)*'MONTH 2'!$B$2)*(1-$B$3))-'MONTH 2'!$B$2,IF(J142=0,-'MONTH 2'!$B$2,-('MONTH 2'!$B$2*2))))))*E142),0))</f>
        <v>0</v>
      </c>
      <c r="U142">
        <f t="shared" si="5"/>
        <v>1</v>
      </c>
    </row>
    <row r="143" spans="8:21" ht="16" x14ac:dyDescent="0.2">
      <c r="H143" s="22"/>
      <c r="I143" s="22"/>
      <c r="J143" s="22"/>
      <c r="M143" s="17"/>
      <c r="N143" s="26">
        <f>((G143-1)*(1-(IF(H143="no",0,'MONTH 2'!$B$3)))+1)</f>
        <v>5.0000000000000044E-2</v>
      </c>
      <c r="O143" s="26">
        <f t="shared" si="4"/>
        <v>0</v>
      </c>
      <c r="P143" s="28">
        <f>IF(ISBLANK(M143),,IF(ISBLANK(F143),,(IF(M143="WON-EW",((((F143-1)*J143)*'MONTH 2'!$B$2)+('MONTH 2'!$B$2*(F143-1))),IF(M143="WON",((((F143-1)*J143)*'MONTH 2'!$B$2)+('MONTH 2'!$B$2*(F143-1))),IF(M143="PLACED",((((F143-1)*J143)*'MONTH 2'!$B$2)-'MONTH 2'!$B$2),IF(J143=0,-'MONTH 2'!$B$2,IF(J143=0,-'MONTH 2'!$B$2,-('MONTH 2'!$B$2*2)))))))*E143))</f>
        <v>0</v>
      </c>
      <c r="Q143" s="27">
        <f>IF(ISBLANK(M143),,IF(ISBLANK(G143),,(IF(M143="WON-EW",((((N143-1)*J143)*'MONTH 2'!$B$2)+('MONTH 2'!$B$2*(N143-1))),IF(M143="WON",((((N143-1)*J143)*'MONTH 2'!$B$2)+('MONTH 2'!$B$2*(N143-1))),IF(M143="PLACED",((((N143-1)*J143)*'MONTH 2'!$B$2)-'MONTH 2'!$B$2),IF(J143=0,-'MONTH 2'!$B$2,IF(J143=0,-'MONTH 2'!$B$2,-('MONTH 2'!$B$2*2)))))))*E143))</f>
        <v>0</v>
      </c>
      <c r="R143" s="27">
        <f>IF(ISBLANK(M143),,IF(U143&lt;&gt;1,((IF(M143="WON-EW",(((K143-1)*'MONTH 2'!$B$2)*(1-$B$3))+(((L143-1)*'MONTH 2'!$B$2)*(1-$B$3)),IF(M143="WON",(((K143-1)*'MONTH 2'!$B$2)*(1-$B$3)),IF(M143="PLACED",(((L143-1)*'MONTH 2'!$B$2)*(1-$B$3))-'MONTH 2'!$B$2,IF(J143=0,-'MONTH 2'!$B$2,-('MONTH 2'!$B$2*2))))))*E143),0))</f>
        <v>0</v>
      </c>
      <c r="U143">
        <f t="shared" si="5"/>
        <v>1</v>
      </c>
    </row>
    <row r="144" spans="8:21" ht="16" x14ac:dyDescent="0.2">
      <c r="H144" s="22"/>
      <c r="I144" s="22"/>
      <c r="J144" s="22"/>
      <c r="M144" s="17"/>
      <c r="N144" s="26">
        <f>((G144-1)*(1-(IF(H144="no",0,'MONTH 2'!$B$3)))+1)</f>
        <v>5.0000000000000044E-2</v>
      </c>
      <c r="O144" s="26">
        <f t="shared" si="4"/>
        <v>0</v>
      </c>
      <c r="P144" s="28">
        <f>IF(ISBLANK(M144),,IF(ISBLANK(F144),,(IF(M144="WON-EW",((((F144-1)*J144)*'MONTH 2'!$B$2)+('MONTH 2'!$B$2*(F144-1))),IF(M144="WON",((((F144-1)*J144)*'MONTH 2'!$B$2)+('MONTH 2'!$B$2*(F144-1))),IF(M144="PLACED",((((F144-1)*J144)*'MONTH 2'!$B$2)-'MONTH 2'!$B$2),IF(J144=0,-'MONTH 2'!$B$2,IF(J144=0,-'MONTH 2'!$B$2,-('MONTH 2'!$B$2*2)))))))*E144))</f>
        <v>0</v>
      </c>
      <c r="Q144" s="27">
        <f>IF(ISBLANK(M144),,IF(ISBLANK(G144),,(IF(M144="WON-EW",((((N144-1)*J144)*'MONTH 2'!$B$2)+('MONTH 2'!$B$2*(N144-1))),IF(M144="WON",((((N144-1)*J144)*'MONTH 2'!$B$2)+('MONTH 2'!$B$2*(N144-1))),IF(M144="PLACED",((((N144-1)*J144)*'MONTH 2'!$B$2)-'MONTH 2'!$B$2),IF(J144=0,-'MONTH 2'!$B$2,IF(J144=0,-'MONTH 2'!$B$2,-('MONTH 2'!$B$2*2)))))))*E144))</f>
        <v>0</v>
      </c>
      <c r="R144" s="27">
        <f>IF(ISBLANK(M144),,IF(U144&lt;&gt;1,((IF(M144="WON-EW",(((K144-1)*'MONTH 2'!$B$2)*(1-$B$3))+(((L144-1)*'MONTH 2'!$B$2)*(1-$B$3)),IF(M144="WON",(((K144-1)*'MONTH 2'!$B$2)*(1-$B$3)),IF(M144="PLACED",(((L144-1)*'MONTH 2'!$B$2)*(1-$B$3))-'MONTH 2'!$B$2,IF(J144=0,-'MONTH 2'!$B$2,-('MONTH 2'!$B$2*2))))))*E144),0))</f>
        <v>0</v>
      </c>
      <c r="U144">
        <f t="shared" si="5"/>
        <v>1</v>
      </c>
    </row>
    <row r="145" spans="8:21" ht="16" x14ac:dyDescent="0.2">
      <c r="H145" s="22"/>
      <c r="I145" s="22"/>
      <c r="J145" s="22"/>
      <c r="M145" s="17"/>
      <c r="N145" s="26">
        <f>((G145-1)*(1-(IF(H145="no",0,'MONTH 2'!$B$3)))+1)</f>
        <v>5.0000000000000044E-2</v>
      </c>
      <c r="O145" s="26">
        <f t="shared" si="4"/>
        <v>0</v>
      </c>
      <c r="P145" s="28">
        <f>IF(ISBLANK(M145),,IF(ISBLANK(F145),,(IF(M145="WON-EW",((((F145-1)*J145)*'MONTH 2'!$B$2)+('MONTH 2'!$B$2*(F145-1))),IF(M145="WON",((((F145-1)*J145)*'MONTH 2'!$B$2)+('MONTH 2'!$B$2*(F145-1))),IF(M145="PLACED",((((F145-1)*J145)*'MONTH 2'!$B$2)-'MONTH 2'!$B$2),IF(J145=0,-'MONTH 2'!$B$2,IF(J145=0,-'MONTH 2'!$B$2,-('MONTH 2'!$B$2*2)))))))*E145))</f>
        <v>0</v>
      </c>
      <c r="Q145" s="27">
        <f>IF(ISBLANK(M145),,IF(ISBLANK(G145),,(IF(M145="WON-EW",((((N145-1)*J145)*'MONTH 2'!$B$2)+('MONTH 2'!$B$2*(N145-1))),IF(M145="WON",((((N145-1)*J145)*'MONTH 2'!$B$2)+('MONTH 2'!$B$2*(N145-1))),IF(M145="PLACED",((((N145-1)*J145)*'MONTH 2'!$B$2)-'MONTH 2'!$B$2),IF(J145=0,-'MONTH 2'!$B$2,IF(J145=0,-'MONTH 2'!$B$2,-('MONTH 2'!$B$2*2)))))))*E145))</f>
        <v>0</v>
      </c>
      <c r="R145" s="27">
        <f>IF(ISBLANK(M145),,IF(U145&lt;&gt;1,((IF(M145="WON-EW",(((K145-1)*'MONTH 2'!$B$2)*(1-$B$3))+(((L145-1)*'MONTH 2'!$B$2)*(1-$B$3)),IF(M145="WON",(((K145-1)*'MONTH 2'!$B$2)*(1-$B$3)),IF(M145="PLACED",(((L145-1)*'MONTH 2'!$B$2)*(1-$B$3))-'MONTH 2'!$B$2,IF(J145=0,-'MONTH 2'!$B$2,-('MONTH 2'!$B$2*2))))))*E145),0))</f>
        <v>0</v>
      </c>
      <c r="U145">
        <f t="shared" si="5"/>
        <v>1</v>
      </c>
    </row>
    <row r="146" spans="8:21" ht="16" x14ac:dyDescent="0.2">
      <c r="H146" s="22"/>
      <c r="I146" s="22"/>
      <c r="J146" s="22"/>
      <c r="M146" s="17"/>
      <c r="N146" s="26">
        <f>((G146-1)*(1-(IF(H146="no",0,'MONTH 2'!$B$3)))+1)</f>
        <v>5.0000000000000044E-2</v>
      </c>
      <c r="O146" s="26">
        <f t="shared" si="4"/>
        <v>0</v>
      </c>
      <c r="P146" s="28">
        <f>IF(ISBLANK(M146),,IF(ISBLANK(F146),,(IF(M146="WON-EW",((((F146-1)*J146)*'MONTH 2'!$B$2)+('MONTH 2'!$B$2*(F146-1))),IF(M146="WON",((((F146-1)*J146)*'MONTH 2'!$B$2)+('MONTH 2'!$B$2*(F146-1))),IF(M146="PLACED",((((F146-1)*J146)*'MONTH 2'!$B$2)-'MONTH 2'!$B$2),IF(J146=0,-'MONTH 2'!$B$2,IF(J146=0,-'MONTH 2'!$B$2,-('MONTH 2'!$B$2*2)))))))*E146))</f>
        <v>0</v>
      </c>
      <c r="Q146" s="27">
        <f>IF(ISBLANK(M146),,IF(ISBLANK(G146),,(IF(M146="WON-EW",((((N146-1)*J146)*'MONTH 2'!$B$2)+('MONTH 2'!$B$2*(N146-1))),IF(M146="WON",((((N146-1)*J146)*'MONTH 2'!$B$2)+('MONTH 2'!$B$2*(N146-1))),IF(M146="PLACED",((((N146-1)*J146)*'MONTH 2'!$B$2)-'MONTH 2'!$B$2),IF(J146=0,-'MONTH 2'!$B$2,IF(J146=0,-'MONTH 2'!$B$2,-('MONTH 2'!$B$2*2)))))))*E146))</f>
        <v>0</v>
      </c>
      <c r="R146" s="27">
        <f>IF(ISBLANK(M146),,IF(U146&lt;&gt;1,((IF(M146="WON-EW",(((K146-1)*'MONTH 2'!$B$2)*(1-$B$3))+(((L146-1)*'MONTH 2'!$B$2)*(1-$B$3)),IF(M146="WON",(((K146-1)*'MONTH 2'!$B$2)*(1-$B$3)),IF(M146="PLACED",(((L146-1)*'MONTH 2'!$B$2)*(1-$B$3))-'MONTH 2'!$B$2,IF(J146=0,-'MONTH 2'!$B$2,-('MONTH 2'!$B$2*2))))))*E146),0))</f>
        <v>0</v>
      </c>
      <c r="U146">
        <f t="shared" si="5"/>
        <v>1</v>
      </c>
    </row>
    <row r="147" spans="8:21" ht="16" x14ac:dyDescent="0.2">
      <c r="H147" s="22"/>
      <c r="I147" s="22"/>
      <c r="J147" s="22"/>
      <c r="M147" s="17"/>
      <c r="N147" s="26">
        <f>((G147-1)*(1-(IF(H147="no",0,'MONTH 2'!$B$3)))+1)</f>
        <v>5.0000000000000044E-2</v>
      </c>
      <c r="O147" s="26">
        <f t="shared" si="4"/>
        <v>0</v>
      </c>
      <c r="P147" s="28">
        <f>IF(ISBLANK(M147),,IF(ISBLANK(F147),,(IF(M147="WON-EW",((((F147-1)*J147)*'MONTH 2'!$B$2)+('MONTH 2'!$B$2*(F147-1))),IF(M147="WON",((((F147-1)*J147)*'MONTH 2'!$B$2)+('MONTH 2'!$B$2*(F147-1))),IF(M147="PLACED",((((F147-1)*J147)*'MONTH 2'!$B$2)-'MONTH 2'!$B$2),IF(J147=0,-'MONTH 2'!$B$2,IF(J147=0,-'MONTH 2'!$B$2,-('MONTH 2'!$B$2*2)))))))*E147))</f>
        <v>0</v>
      </c>
      <c r="Q147" s="27">
        <f>IF(ISBLANK(M147),,IF(ISBLANK(G147),,(IF(M147="WON-EW",((((N147-1)*J147)*'MONTH 2'!$B$2)+('MONTH 2'!$B$2*(N147-1))),IF(M147="WON",((((N147-1)*J147)*'MONTH 2'!$B$2)+('MONTH 2'!$B$2*(N147-1))),IF(M147="PLACED",((((N147-1)*J147)*'MONTH 2'!$B$2)-'MONTH 2'!$B$2),IF(J147=0,-'MONTH 2'!$B$2,IF(J147=0,-'MONTH 2'!$B$2,-('MONTH 2'!$B$2*2)))))))*E147))</f>
        <v>0</v>
      </c>
      <c r="R147" s="27">
        <f>IF(ISBLANK(M147),,IF(U147&lt;&gt;1,((IF(M147="WON-EW",(((K147-1)*'MONTH 2'!$B$2)*(1-$B$3))+(((L147-1)*'MONTH 2'!$B$2)*(1-$B$3)),IF(M147="WON",(((K147-1)*'MONTH 2'!$B$2)*(1-$B$3)),IF(M147="PLACED",(((L147-1)*'MONTH 2'!$B$2)*(1-$B$3))-'MONTH 2'!$B$2,IF(J147=0,-'MONTH 2'!$B$2,-('MONTH 2'!$B$2*2))))))*E147),0))</f>
        <v>0</v>
      </c>
      <c r="U147">
        <f t="shared" si="5"/>
        <v>1</v>
      </c>
    </row>
    <row r="148" spans="8:21" ht="16" x14ac:dyDescent="0.2">
      <c r="H148" s="22"/>
      <c r="I148" s="22"/>
      <c r="J148" s="22"/>
      <c r="M148" s="17"/>
      <c r="N148" s="26">
        <f>((G148-1)*(1-(IF(H148="no",0,'MONTH 2'!$B$3)))+1)</f>
        <v>5.0000000000000044E-2</v>
      </c>
      <c r="O148" s="26">
        <f t="shared" si="4"/>
        <v>0</v>
      </c>
      <c r="P148" s="28">
        <f>IF(ISBLANK(M148),,IF(ISBLANK(F148),,(IF(M148="WON-EW",((((F148-1)*J148)*'MONTH 2'!$B$2)+('MONTH 2'!$B$2*(F148-1))),IF(M148="WON",((((F148-1)*J148)*'MONTH 2'!$B$2)+('MONTH 2'!$B$2*(F148-1))),IF(M148="PLACED",((((F148-1)*J148)*'MONTH 2'!$B$2)-'MONTH 2'!$B$2),IF(J148=0,-'MONTH 2'!$B$2,IF(J148=0,-'MONTH 2'!$B$2,-('MONTH 2'!$B$2*2)))))))*E148))</f>
        <v>0</v>
      </c>
      <c r="Q148" s="27">
        <f>IF(ISBLANK(M148),,IF(ISBLANK(G148),,(IF(M148="WON-EW",((((N148-1)*J148)*'MONTH 2'!$B$2)+('MONTH 2'!$B$2*(N148-1))),IF(M148="WON",((((N148-1)*J148)*'MONTH 2'!$B$2)+('MONTH 2'!$B$2*(N148-1))),IF(M148="PLACED",((((N148-1)*J148)*'MONTH 2'!$B$2)-'MONTH 2'!$B$2),IF(J148=0,-'MONTH 2'!$B$2,IF(J148=0,-'MONTH 2'!$B$2,-('MONTH 2'!$B$2*2)))))))*E148))</f>
        <v>0</v>
      </c>
      <c r="R148" s="27">
        <f>IF(ISBLANK(M148),,IF(U148&lt;&gt;1,((IF(M148="WON-EW",(((K148-1)*'MONTH 2'!$B$2)*(1-$B$3))+(((L148-1)*'MONTH 2'!$B$2)*(1-$B$3)),IF(M148="WON",(((K148-1)*'MONTH 2'!$B$2)*(1-$B$3)),IF(M148="PLACED",(((L148-1)*'MONTH 2'!$B$2)*(1-$B$3))-'MONTH 2'!$B$2,IF(J148=0,-'MONTH 2'!$B$2,-('MONTH 2'!$B$2*2))))))*E148),0))</f>
        <v>0</v>
      </c>
      <c r="U148">
        <f t="shared" si="5"/>
        <v>1</v>
      </c>
    </row>
    <row r="149" spans="8:21" ht="16" x14ac:dyDescent="0.2">
      <c r="H149" s="22"/>
      <c r="I149" s="22"/>
      <c r="J149" s="22"/>
      <c r="M149" s="17"/>
      <c r="N149" s="26">
        <f>((G149-1)*(1-(IF(H149="no",0,'MONTH 2'!$B$3)))+1)</f>
        <v>5.0000000000000044E-2</v>
      </c>
      <c r="O149" s="26">
        <f t="shared" si="4"/>
        <v>0</v>
      </c>
      <c r="P149" s="28">
        <f>IF(ISBLANK(M149),,IF(ISBLANK(F149),,(IF(M149="WON-EW",((((F149-1)*J149)*'MONTH 2'!$B$2)+('MONTH 2'!$B$2*(F149-1))),IF(M149="WON",((((F149-1)*J149)*'MONTH 2'!$B$2)+('MONTH 2'!$B$2*(F149-1))),IF(M149="PLACED",((((F149-1)*J149)*'MONTH 2'!$B$2)-'MONTH 2'!$B$2),IF(J149=0,-'MONTH 2'!$B$2,IF(J149=0,-'MONTH 2'!$B$2,-('MONTH 2'!$B$2*2)))))))*E149))</f>
        <v>0</v>
      </c>
      <c r="Q149" s="27">
        <f>IF(ISBLANK(M149),,IF(ISBLANK(G149),,(IF(M149="WON-EW",((((N149-1)*J149)*'MONTH 2'!$B$2)+('MONTH 2'!$B$2*(N149-1))),IF(M149="WON",((((N149-1)*J149)*'MONTH 2'!$B$2)+('MONTH 2'!$B$2*(N149-1))),IF(M149="PLACED",((((N149-1)*J149)*'MONTH 2'!$B$2)-'MONTH 2'!$B$2),IF(J149=0,-'MONTH 2'!$B$2,IF(J149=0,-'MONTH 2'!$B$2,-('MONTH 2'!$B$2*2)))))))*E149))</f>
        <v>0</v>
      </c>
      <c r="R149" s="27">
        <f>IF(ISBLANK(M149),,IF(U149&lt;&gt;1,((IF(M149="WON-EW",(((K149-1)*'MONTH 2'!$B$2)*(1-$B$3))+(((L149-1)*'MONTH 2'!$B$2)*(1-$B$3)),IF(M149="WON",(((K149-1)*'MONTH 2'!$B$2)*(1-$B$3)),IF(M149="PLACED",(((L149-1)*'MONTH 2'!$B$2)*(1-$B$3))-'MONTH 2'!$B$2,IF(J149=0,-'MONTH 2'!$B$2,-('MONTH 2'!$B$2*2))))))*E149),0))</f>
        <v>0</v>
      </c>
      <c r="U149">
        <f t="shared" si="5"/>
        <v>1</v>
      </c>
    </row>
    <row r="150" spans="8:21" ht="16" x14ac:dyDescent="0.2">
      <c r="H150" s="22"/>
      <c r="I150" s="22"/>
      <c r="J150" s="22"/>
      <c r="M150" s="17"/>
      <c r="N150" s="26">
        <f>((G150-1)*(1-(IF(H150="no",0,'MONTH 2'!$B$3)))+1)</f>
        <v>5.0000000000000044E-2</v>
      </c>
      <c r="O150" s="26">
        <f t="shared" si="4"/>
        <v>0</v>
      </c>
      <c r="P150" s="28">
        <f>IF(ISBLANK(M150),,IF(ISBLANK(F150),,(IF(M150="WON-EW",((((F150-1)*J150)*'MONTH 2'!$B$2)+('MONTH 2'!$B$2*(F150-1))),IF(M150="WON",((((F150-1)*J150)*'MONTH 2'!$B$2)+('MONTH 2'!$B$2*(F150-1))),IF(M150="PLACED",((((F150-1)*J150)*'MONTH 2'!$B$2)-'MONTH 2'!$B$2),IF(J150=0,-'MONTH 2'!$B$2,IF(J150=0,-'MONTH 2'!$B$2,-('MONTH 2'!$B$2*2)))))))*E150))</f>
        <v>0</v>
      </c>
      <c r="Q150" s="27">
        <f>IF(ISBLANK(M150),,IF(ISBLANK(G150),,(IF(M150="WON-EW",((((N150-1)*J150)*'MONTH 2'!$B$2)+('MONTH 2'!$B$2*(N150-1))),IF(M150="WON",((((N150-1)*J150)*'MONTH 2'!$B$2)+('MONTH 2'!$B$2*(N150-1))),IF(M150="PLACED",((((N150-1)*J150)*'MONTH 2'!$B$2)-'MONTH 2'!$B$2),IF(J150=0,-'MONTH 2'!$B$2,IF(J150=0,-'MONTH 2'!$B$2,-('MONTH 2'!$B$2*2)))))))*E150))</f>
        <v>0</v>
      </c>
      <c r="R150" s="27">
        <f>IF(ISBLANK(M150),,IF(U150&lt;&gt;1,((IF(M150="WON-EW",(((K150-1)*'MONTH 2'!$B$2)*(1-$B$3))+(((L150-1)*'MONTH 2'!$B$2)*(1-$B$3)),IF(M150="WON",(((K150-1)*'MONTH 2'!$B$2)*(1-$B$3)),IF(M150="PLACED",(((L150-1)*'MONTH 2'!$B$2)*(1-$B$3))-'MONTH 2'!$B$2,IF(J150=0,-'MONTH 2'!$B$2,-('MONTH 2'!$B$2*2))))))*E150),0))</f>
        <v>0</v>
      </c>
      <c r="U150">
        <f t="shared" si="5"/>
        <v>1</v>
      </c>
    </row>
    <row r="151" spans="8:21" ht="16" x14ac:dyDescent="0.2">
      <c r="H151" s="22"/>
      <c r="I151" s="22"/>
      <c r="J151" s="22"/>
      <c r="M151" s="17"/>
      <c r="N151" s="26">
        <f>((G151-1)*(1-(IF(H151="no",0,'MONTH 2'!$B$3)))+1)</f>
        <v>5.0000000000000044E-2</v>
      </c>
      <c r="O151" s="26">
        <f t="shared" si="4"/>
        <v>0</v>
      </c>
      <c r="P151" s="28">
        <f>IF(ISBLANK(M151),,IF(ISBLANK(F151),,(IF(M151="WON-EW",((((F151-1)*J151)*'MONTH 2'!$B$2)+('MONTH 2'!$B$2*(F151-1))),IF(M151="WON",((((F151-1)*J151)*'MONTH 2'!$B$2)+('MONTH 2'!$B$2*(F151-1))),IF(M151="PLACED",((((F151-1)*J151)*'MONTH 2'!$B$2)-'MONTH 2'!$B$2),IF(J151=0,-'MONTH 2'!$B$2,IF(J151=0,-'MONTH 2'!$B$2,-('MONTH 2'!$B$2*2)))))))*E151))</f>
        <v>0</v>
      </c>
      <c r="Q151" s="27">
        <f>IF(ISBLANK(M151),,IF(ISBLANK(G151),,(IF(M151="WON-EW",((((N151-1)*J151)*'MONTH 2'!$B$2)+('MONTH 2'!$B$2*(N151-1))),IF(M151="WON",((((N151-1)*J151)*'MONTH 2'!$B$2)+('MONTH 2'!$B$2*(N151-1))),IF(M151="PLACED",((((N151-1)*J151)*'MONTH 2'!$B$2)-'MONTH 2'!$B$2),IF(J151=0,-'MONTH 2'!$B$2,IF(J151=0,-'MONTH 2'!$B$2,-('MONTH 2'!$B$2*2)))))))*E151))</f>
        <v>0</v>
      </c>
      <c r="R151" s="27">
        <f>IF(ISBLANK(M151),,IF(U151&lt;&gt;1,((IF(M151="WON-EW",(((K151-1)*'MONTH 2'!$B$2)*(1-$B$3))+(((L151-1)*'MONTH 2'!$B$2)*(1-$B$3)),IF(M151="WON",(((K151-1)*'MONTH 2'!$B$2)*(1-$B$3)),IF(M151="PLACED",(((L151-1)*'MONTH 2'!$B$2)*(1-$B$3))-'MONTH 2'!$B$2,IF(J151=0,-'MONTH 2'!$B$2,-('MONTH 2'!$B$2*2))))))*E151),0))</f>
        <v>0</v>
      </c>
      <c r="U151">
        <f t="shared" si="5"/>
        <v>1</v>
      </c>
    </row>
    <row r="152" spans="8:21" ht="16" x14ac:dyDescent="0.2">
      <c r="H152" s="22"/>
      <c r="I152" s="22"/>
      <c r="J152" s="22"/>
      <c r="M152" s="17"/>
      <c r="N152" s="26">
        <f>((G152-1)*(1-(IF(H152="no",0,'MONTH 2'!$B$3)))+1)</f>
        <v>5.0000000000000044E-2</v>
      </c>
      <c r="O152" s="26">
        <f t="shared" si="4"/>
        <v>0</v>
      </c>
      <c r="P152" s="28">
        <f>IF(ISBLANK(M152),,IF(ISBLANK(F152),,(IF(M152="WON-EW",((((F152-1)*J152)*'MONTH 2'!$B$2)+('MONTH 2'!$B$2*(F152-1))),IF(M152="WON",((((F152-1)*J152)*'MONTH 2'!$B$2)+('MONTH 2'!$B$2*(F152-1))),IF(M152="PLACED",((((F152-1)*J152)*'MONTH 2'!$B$2)-'MONTH 2'!$B$2),IF(J152=0,-'MONTH 2'!$B$2,IF(J152=0,-'MONTH 2'!$B$2,-('MONTH 2'!$B$2*2)))))))*E152))</f>
        <v>0</v>
      </c>
      <c r="Q152" s="27">
        <f>IF(ISBLANK(M152),,IF(ISBLANK(G152),,(IF(M152="WON-EW",((((N152-1)*J152)*'MONTH 2'!$B$2)+('MONTH 2'!$B$2*(N152-1))),IF(M152="WON",((((N152-1)*J152)*'MONTH 2'!$B$2)+('MONTH 2'!$B$2*(N152-1))),IF(M152="PLACED",((((N152-1)*J152)*'MONTH 2'!$B$2)-'MONTH 2'!$B$2),IF(J152=0,-'MONTH 2'!$B$2,IF(J152=0,-'MONTH 2'!$B$2,-('MONTH 2'!$B$2*2)))))))*E152))</f>
        <v>0</v>
      </c>
      <c r="R152" s="27">
        <f>IF(ISBLANK(M152),,IF(U152&lt;&gt;1,((IF(M152="WON-EW",(((K152-1)*'MONTH 2'!$B$2)*(1-$B$3))+(((L152-1)*'MONTH 2'!$B$2)*(1-$B$3)),IF(M152="WON",(((K152-1)*'MONTH 2'!$B$2)*(1-$B$3)),IF(M152="PLACED",(((L152-1)*'MONTH 2'!$B$2)*(1-$B$3))-'MONTH 2'!$B$2,IF(J152=0,-'MONTH 2'!$B$2,-('MONTH 2'!$B$2*2))))))*E152),0))</f>
        <v>0</v>
      </c>
      <c r="U152">
        <f t="shared" si="5"/>
        <v>1</v>
      </c>
    </row>
    <row r="153" spans="8:21" ht="16" x14ac:dyDescent="0.2">
      <c r="H153" s="22"/>
      <c r="I153" s="22"/>
      <c r="J153" s="22"/>
      <c r="M153" s="17"/>
      <c r="N153" s="26">
        <f>((G153-1)*(1-(IF(H153="no",0,'MONTH 2'!$B$3)))+1)</f>
        <v>5.0000000000000044E-2</v>
      </c>
      <c r="O153" s="26">
        <f t="shared" si="4"/>
        <v>0</v>
      </c>
      <c r="P153" s="28">
        <f>IF(ISBLANK(M153),,IF(ISBLANK(F153),,(IF(M153="WON-EW",((((F153-1)*J153)*'MONTH 2'!$B$2)+('MONTH 2'!$B$2*(F153-1))),IF(M153="WON",((((F153-1)*J153)*'MONTH 2'!$B$2)+('MONTH 2'!$B$2*(F153-1))),IF(M153="PLACED",((((F153-1)*J153)*'MONTH 2'!$B$2)-'MONTH 2'!$B$2),IF(J153=0,-'MONTH 2'!$B$2,IF(J153=0,-'MONTH 2'!$B$2,-('MONTH 2'!$B$2*2)))))))*E153))</f>
        <v>0</v>
      </c>
      <c r="Q153" s="27">
        <f>IF(ISBLANK(M153),,IF(ISBLANK(G153),,(IF(M153="WON-EW",((((N153-1)*J153)*'MONTH 2'!$B$2)+('MONTH 2'!$B$2*(N153-1))),IF(M153="WON",((((N153-1)*J153)*'MONTH 2'!$B$2)+('MONTH 2'!$B$2*(N153-1))),IF(M153="PLACED",((((N153-1)*J153)*'MONTH 2'!$B$2)-'MONTH 2'!$B$2),IF(J153=0,-'MONTH 2'!$B$2,IF(J153=0,-'MONTH 2'!$B$2,-('MONTH 2'!$B$2*2)))))))*E153))</f>
        <v>0</v>
      </c>
      <c r="R153" s="27">
        <f>IF(ISBLANK(M153),,IF(U153&lt;&gt;1,((IF(M153="WON-EW",(((K153-1)*'MONTH 2'!$B$2)*(1-$B$3))+(((L153-1)*'MONTH 2'!$B$2)*(1-$B$3)),IF(M153="WON",(((K153-1)*'MONTH 2'!$B$2)*(1-$B$3)),IF(M153="PLACED",(((L153-1)*'MONTH 2'!$B$2)*(1-$B$3))-'MONTH 2'!$B$2,IF(J153=0,-'MONTH 2'!$B$2,-('MONTH 2'!$B$2*2))))))*E153),0))</f>
        <v>0</v>
      </c>
      <c r="U153">
        <f t="shared" si="5"/>
        <v>1</v>
      </c>
    </row>
    <row r="154" spans="8:21" ht="16" x14ac:dyDescent="0.2">
      <c r="H154" s="22"/>
      <c r="I154" s="22"/>
      <c r="J154" s="22"/>
      <c r="M154" s="17"/>
      <c r="N154" s="26">
        <f>((G154-1)*(1-(IF(H154="no",0,'MONTH 2'!$B$3)))+1)</f>
        <v>5.0000000000000044E-2</v>
      </c>
      <c r="O154" s="26">
        <f t="shared" si="4"/>
        <v>0</v>
      </c>
      <c r="P154" s="28">
        <f>IF(ISBLANK(M154),,IF(ISBLANK(F154),,(IF(M154="WON-EW",((((F154-1)*J154)*'MONTH 2'!$B$2)+('MONTH 2'!$B$2*(F154-1))),IF(M154="WON",((((F154-1)*J154)*'MONTH 2'!$B$2)+('MONTH 2'!$B$2*(F154-1))),IF(M154="PLACED",((((F154-1)*J154)*'MONTH 2'!$B$2)-'MONTH 2'!$B$2),IF(J154=0,-'MONTH 2'!$B$2,IF(J154=0,-'MONTH 2'!$B$2,-('MONTH 2'!$B$2*2)))))))*E154))</f>
        <v>0</v>
      </c>
      <c r="Q154" s="27">
        <f>IF(ISBLANK(M154),,IF(ISBLANK(G154),,(IF(M154="WON-EW",((((N154-1)*J154)*'MONTH 2'!$B$2)+('MONTH 2'!$B$2*(N154-1))),IF(M154="WON",((((N154-1)*J154)*'MONTH 2'!$B$2)+('MONTH 2'!$B$2*(N154-1))),IF(M154="PLACED",((((N154-1)*J154)*'MONTH 2'!$B$2)-'MONTH 2'!$B$2),IF(J154=0,-'MONTH 2'!$B$2,IF(J154=0,-'MONTH 2'!$B$2,-('MONTH 2'!$B$2*2)))))))*E154))</f>
        <v>0</v>
      </c>
      <c r="R154" s="27">
        <f>IF(ISBLANK(M154),,IF(U154&lt;&gt;1,((IF(M154="WON-EW",(((K154-1)*'MONTH 2'!$B$2)*(1-$B$3))+(((L154-1)*'MONTH 2'!$B$2)*(1-$B$3)),IF(M154="WON",(((K154-1)*'MONTH 2'!$B$2)*(1-$B$3)),IF(M154="PLACED",(((L154-1)*'MONTH 2'!$B$2)*(1-$B$3))-'MONTH 2'!$B$2,IF(J154=0,-'MONTH 2'!$B$2,-('MONTH 2'!$B$2*2))))))*E154),0))</f>
        <v>0</v>
      </c>
      <c r="U154">
        <f t="shared" si="5"/>
        <v>1</v>
      </c>
    </row>
    <row r="155" spans="8:21" ht="16" x14ac:dyDescent="0.2">
      <c r="H155" s="22"/>
      <c r="I155" s="22"/>
      <c r="J155" s="22"/>
      <c r="M155" s="17"/>
      <c r="N155" s="26">
        <f>((G155-1)*(1-(IF(H155="no",0,'MONTH 2'!$B$3)))+1)</f>
        <v>5.0000000000000044E-2</v>
      </c>
      <c r="O155" s="26">
        <f t="shared" si="4"/>
        <v>0</v>
      </c>
      <c r="P155" s="28">
        <f>IF(ISBLANK(M155),,IF(ISBLANK(F155),,(IF(M155="WON-EW",((((F155-1)*J155)*'MONTH 2'!$B$2)+('MONTH 2'!$B$2*(F155-1))),IF(M155="WON",((((F155-1)*J155)*'MONTH 2'!$B$2)+('MONTH 2'!$B$2*(F155-1))),IF(M155="PLACED",((((F155-1)*J155)*'MONTH 2'!$B$2)-'MONTH 2'!$B$2),IF(J155=0,-'MONTH 2'!$B$2,IF(J155=0,-'MONTH 2'!$B$2,-('MONTH 2'!$B$2*2)))))))*E155))</f>
        <v>0</v>
      </c>
      <c r="Q155" s="27">
        <f>IF(ISBLANK(M155),,IF(ISBLANK(G155),,(IF(M155="WON-EW",((((N155-1)*J155)*'MONTH 2'!$B$2)+('MONTH 2'!$B$2*(N155-1))),IF(M155="WON",((((N155-1)*J155)*'MONTH 2'!$B$2)+('MONTH 2'!$B$2*(N155-1))),IF(M155="PLACED",((((N155-1)*J155)*'MONTH 2'!$B$2)-'MONTH 2'!$B$2),IF(J155=0,-'MONTH 2'!$B$2,IF(J155=0,-'MONTH 2'!$B$2,-('MONTH 2'!$B$2*2)))))))*E155))</f>
        <v>0</v>
      </c>
      <c r="R155" s="27">
        <f>IF(ISBLANK(M155),,IF(U155&lt;&gt;1,((IF(M155="WON-EW",(((K155-1)*'MONTH 2'!$B$2)*(1-$B$3))+(((L155-1)*'MONTH 2'!$B$2)*(1-$B$3)),IF(M155="WON",(((K155-1)*'MONTH 2'!$B$2)*(1-$B$3)),IF(M155="PLACED",(((L155-1)*'MONTH 2'!$B$2)*(1-$B$3))-'MONTH 2'!$B$2,IF(J155=0,-'MONTH 2'!$B$2,-('MONTH 2'!$B$2*2))))))*E155),0))</f>
        <v>0</v>
      </c>
      <c r="U155">
        <f t="shared" si="5"/>
        <v>1</v>
      </c>
    </row>
    <row r="156" spans="8:21" ht="16" x14ac:dyDescent="0.2">
      <c r="H156" s="22"/>
      <c r="I156" s="22"/>
      <c r="J156" s="22"/>
      <c r="M156" s="17"/>
      <c r="N156" s="26">
        <f>((G156-1)*(1-(IF(H156="no",0,'MONTH 2'!$B$3)))+1)</f>
        <v>5.0000000000000044E-2</v>
      </c>
      <c r="O156" s="26">
        <f t="shared" si="4"/>
        <v>0</v>
      </c>
      <c r="P156" s="28">
        <f>IF(ISBLANK(M156),,IF(ISBLANK(F156),,(IF(M156="WON-EW",((((F156-1)*J156)*'MONTH 2'!$B$2)+('MONTH 2'!$B$2*(F156-1))),IF(M156="WON",((((F156-1)*J156)*'MONTH 2'!$B$2)+('MONTH 2'!$B$2*(F156-1))),IF(M156="PLACED",((((F156-1)*J156)*'MONTH 2'!$B$2)-'MONTH 2'!$B$2),IF(J156=0,-'MONTH 2'!$B$2,IF(J156=0,-'MONTH 2'!$B$2,-('MONTH 2'!$B$2*2)))))))*E156))</f>
        <v>0</v>
      </c>
      <c r="Q156" s="27">
        <f>IF(ISBLANK(M156),,IF(ISBLANK(G156),,(IF(M156="WON-EW",((((N156-1)*J156)*'MONTH 2'!$B$2)+('MONTH 2'!$B$2*(N156-1))),IF(M156="WON",((((N156-1)*J156)*'MONTH 2'!$B$2)+('MONTH 2'!$B$2*(N156-1))),IF(M156="PLACED",((((N156-1)*J156)*'MONTH 2'!$B$2)-'MONTH 2'!$B$2),IF(J156=0,-'MONTH 2'!$B$2,IF(J156=0,-'MONTH 2'!$B$2,-('MONTH 2'!$B$2*2)))))))*E156))</f>
        <v>0</v>
      </c>
      <c r="R156" s="27">
        <f>IF(ISBLANK(M156),,IF(U156&lt;&gt;1,((IF(M156="WON-EW",(((K156-1)*'MONTH 2'!$B$2)*(1-$B$3))+(((L156-1)*'MONTH 2'!$B$2)*(1-$B$3)),IF(M156="WON",(((K156-1)*'MONTH 2'!$B$2)*(1-$B$3)),IF(M156="PLACED",(((L156-1)*'MONTH 2'!$B$2)*(1-$B$3))-'MONTH 2'!$B$2,IF(J156=0,-'MONTH 2'!$B$2,-('MONTH 2'!$B$2*2))))))*E156),0))</f>
        <v>0</v>
      </c>
      <c r="U156">
        <f t="shared" si="5"/>
        <v>1</v>
      </c>
    </row>
    <row r="157" spans="8:21" ht="16" x14ac:dyDescent="0.2">
      <c r="H157" s="22"/>
      <c r="I157" s="22"/>
      <c r="J157" s="22"/>
      <c r="M157" s="17"/>
      <c r="N157" s="26">
        <f>((G157-1)*(1-(IF(H157="no",0,'MONTH 2'!$B$3)))+1)</f>
        <v>5.0000000000000044E-2</v>
      </c>
      <c r="O157" s="26">
        <f t="shared" si="4"/>
        <v>0</v>
      </c>
      <c r="P157" s="28">
        <f>IF(ISBLANK(M157),,IF(ISBLANK(F157),,(IF(M157="WON-EW",((((F157-1)*J157)*'MONTH 2'!$B$2)+('MONTH 2'!$B$2*(F157-1))),IF(M157="WON",((((F157-1)*J157)*'MONTH 2'!$B$2)+('MONTH 2'!$B$2*(F157-1))),IF(M157="PLACED",((((F157-1)*J157)*'MONTH 2'!$B$2)-'MONTH 2'!$B$2),IF(J157=0,-'MONTH 2'!$B$2,IF(J157=0,-'MONTH 2'!$B$2,-('MONTH 2'!$B$2*2)))))))*E157))</f>
        <v>0</v>
      </c>
      <c r="Q157" s="27">
        <f>IF(ISBLANK(M157),,IF(ISBLANK(G157),,(IF(M157="WON-EW",((((N157-1)*J157)*'MONTH 2'!$B$2)+('MONTH 2'!$B$2*(N157-1))),IF(M157="WON",((((N157-1)*J157)*'MONTH 2'!$B$2)+('MONTH 2'!$B$2*(N157-1))),IF(M157="PLACED",((((N157-1)*J157)*'MONTH 2'!$B$2)-'MONTH 2'!$B$2),IF(J157=0,-'MONTH 2'!$B$2,IF(J157=0,-'MONTH 2'!$B$2,-('MONTH 2'!$B$2*2)))))))*E157))</f>
        <v>0</v>
      </c>
      <c r="R157" s="27">
        <f>IF(ISBLANK(M157),,IF(U157&lt;&gt;1,((IF(M157="WON-EW",(((K157-1)*'MONTH 2'!$B$2)*(1-$B$3))+(((L157-1)*'MONTH 2'!$B$2)*(1-$B$3)),IF(M157="WON",(((K157-1)*'MONTH 2'!$B$2)*(1-$B$3)),IF(M157="PLACED",(((L157-1)*'MONTH 2'!$B$2)*(1-$B$3))-'MONTH 2'!$B$2,IF(J157=0,-'MONTH 2'!$B$2,-('MONTH 2'!$B$2*2))))))*E157),0))</f>
        <v>0</v>
      </c>
      <c r="U157">
        <f t="shared" ref="U157:U220" si="6">IF(ISBLANK(K157),1,IF(ISBLANK(L157),2,99))</f>
        <v>1</v>
      </c>
    </row>
    <row r="158" spans="8:21" ht="16" x14ac:dyDescent="0.2">
      <c r="H158" s="22"/>
      <c r="I158" s="22"/>
      <c r="J158" s="22"/>
      <c r="M158" s="17"/>
      <c r="N158" s="26">
        <f>((G158-1)*(1-(IF(H158="no",0,'MONTH 2'!$B$3)))+1)</f>
        <v>5.0000000000000044E-2</v>
      </c>
      <c r="O158" s="26">
        <f t="shared" si="4"/>
        <v>0</v>
      </c>
      <c r="P158" s="28">
        <f>IF(ISBLANK(M158),,IF(ISBLANK(F158),,(IF(M158="WON-EW",((((F158-1)*J158)*'MONTH 2'!$B$2)+('MONTH 2'!$B$2*(F158-1))),IF(M158="WON",((((F158-1)*J158)*'MONTH 2'!$B$2)+('MONTH 2'!$B$2*(F158-1))),IF(M158="PLACED",((((F158-1)*J158)*'MONTH 2'!$B$2)-'MONTH 2'!$B$2),IF(J158=0,-'MONTH 2'!$B$2,IF(J158=0,-'MONTH 2'!$B$2,-('MONTH 2'!$B$2*2)))))))*E158))</f>
        <v>0</v>
      </c>
      <c r="Q158" s="27">
        <f>IF(ISBLANK(M158),,IF(ISBLANK(G158),,(IF(M158="WON-EW",((((N158-1)*J158)*'MONTH 2'!$B$2)+('MONTH 2'!$B$2*(N158-1))),IF(M158="WON",((((N158-1)*J158)*'MONTH 2'!$B$2)+('MONTH 2'!$B$2*(N158-1))),IF(M158="PLACED",((((N158-1)*J158)*'MONTH 2'!$B$2)-'MONTH 2'!$B$2),IF(J158=0,-'MONTH 2'!$B$2,IF(J158=0,-'MONTH 2'!$B$2,-('MONTH 2'!$B$2*2)))))))*E158))</f>
        <v>0</v>
      </c>
      <c r="R158" s="27">
        <f>IF(ISBLANK(M158),,IF(U158&lt;&gt;1,((IF(M158="WON-EW",(((K158-1)*'MONTH 2'!$B$2)*(1-$B$3))+(((L158-1)*'MONTH 2'!$B$2)*(1-$B$3)),IF(M158="WON",(((K158-1)*'MONTH 2'!$B$2)*(1-$B$3)),IF(M158="PLACED",(((L158-1)*'MONTH 2'!$B$2)*(1-$B$3))-'MONTH 2'!$B$2,IF(J158=0,-'MONTH 2'!$B$2,-('MONTH 2'!$B$2*2))))))*E158),0))</f>
        <v>0</v>
      </c>
      <c r="U158">
        <f t="shared" si="6"/>
        <v>1</v>
      </c>
    </row>
    <row r="159" spans="8:21" ht="16" x14ac:dyDescent="0.2">
      <c r="H159" s="22"/>
      <c r="I159" s="22"/>
      <c r="J159" s="22"/>
      <c r="M159" s="17"/>
      <c r="N159" s="26">
        <f>((G159-1)*(1-(IF(H159="no",0,'MONTH 2'!$B$3)))+1)</f>
        <v>5.0000000000000044E-2</v>
      </c>
      <c r="O159" s="26">
        <f t="shared" si="4"/>
        <v>0</v>
      </c>
      <c r="P159" s="28">
        <f>IF(ISBLANK(M159),,IF(ISBLANK(F159),,(IF(M159="WON-EW",((((F159-1)*J159)*'MONTH 2'!$B$2)+('MONTH 2'!$B$2*(F159-1))),IF(M159="WON",((((F159-1)*J159)*'MONTH 2'!$B$2)+('MONTH 2'!$B$2*(F159-1))),IF(M159="PLACED",((((F159-1)*J159)*'MONTH 2'!$B$2)-'MONTH 2'!$B$2),IF(J159=0,-'MONTH 2'!$B$2,IF(J159=0,-'MONTH 2'!$B$2,-('MONTH 2'!$B$2*2)))))))*E159))</f>
        <v>0</v>
      </c>
      <c r="Q159" s="27">
        <f>IF(ISBLANK(M159),,IF(ISBLANK(G159),,(IF(M159="WON-EW",((((N159-1)*J159)*'MONTH 2'!$B$2)+('MONTH 2'!$B$2*(N159-1))),IF(M159="WON",((((N159-1)*J159)*'MONTH 2'!$B$2)+('MONTH 2'!$B$2*(N159-1))),IF(M159="PLACED",((((N159-1)*J159)*'MONTH 2'!$B$2)-'MONTH 2'!$B$2),IF(J159=0,-'MONTH 2'!$B$2,IF(J159=0,-'MONTH 2'!$B$2,-('MONTH 2'!$B$2*2)))))))*E159))</f>
        <v>0</v>
      </c>
      <c r="R159" s="27">
        <f>IF(ISBLANK(M159),,IF(U159&lt;&gt;1,((IF(M159="WON-EW",(((K159-1)*'MONTH 2'!$B$2)*(1-$B$3))+(((L159-1)*'MONTH 2'!$B$2)*(1-$B$3)),IF(M159="WON",(((K159-1)*'MONTH 2'!$B$2)*(1-$B$3)),IF(M159="PLACED",(((L159-1)*'MONTH 2'!$B$2)*(1-$B$3))-'MONTH 2'!$B$2,IF(J159=0,-'MONTH 2'!$B$2,-('MONTH 2'!$B$2*2))))))*E159),0))</f>
        <v>0</v>
      </c>
      <c r="U159">
        <f t="shared" si="6"/>
        <v>1</v>
      </c>
    </row>
    <row r="160" spans="8:21" ht="16" x14ac:dyDescent="0.2">
      <c r="H160" s="22"/>
      <c r="I160" s="22"/>
      <c r="J160" s="22"/>
      <c r="M160" s="17"/>
      <c r="N160" s="26">
        <f>((G160-1)*(1-(IF(H160="no",0,'MONTH 2'!$B$3)))+1)</f>
        <v>5.0000000000000044E-2</v>
      </c>
      <c r="O160" s="26">
        <f t="shared" si="4"/>
        <v>0</v>
      </c>
      <c r="P160" s="28">
        <f>IF(ISBLANK(M160),,IF(ISBLANK(F160),,(IF(M160="WON-EW",((((F160-1)*J160)*'MONTH 2'!$B$2)+('MONTH 2'!$B$2*(F160-1))),IF(M160="WON",((((F160-1)*J160)*'MONTH 2'!$B$2)+('MONTH 2'!$B$2*(F160-1))),IF(M160="PLACED",((((F160-1)*J160)*'MONTH 2'!$B$2)-'MONTH 2'!$B$2),IF(J160=0,-'MONTH 2'!$B$2,IF(J160=0,-'MONTH 2'!$B$2,-('MONTH 2'!$B$2*2)))))))*E160))</f>
        <v>0</v>
      </c>
      <c r="Q160" s="27">
        <f>IF(ISBLANK(M160),,IF(ISBLANK(G160),,(IF(M160="WON-EW",((((N160-1)*J160)*'MONTH 2'!$B$2)+('MONTH 2'!$B$2*(N160-1))),IF(M160="WON",((((N160-1)*J160)*'MONTH 2'!$B$2)+('MONTH 2'!$B$2*(N160-1))),IF(M160="PLACED",((((N160-1)*J160)*'MONTH 2'!$B$2)-'MONTH 2'!$B$2),IF(J160=0,-'MONTH 2'!$B$2,IF(J160=0,-'MONTH 2'!$B$2,-('MONTH 2'!$B$2*2)))))))*E160))</f>
        <v>0</v>
      </c>
      <c r="R160" s="27">
        <f>IF(ISBLANK(M160),,IF(U160&lt;&gt;1,((IF(M160="WON-EW",(((K160-1)*'MONTH 2'!$B$2)*(1-$B$3))+(((L160-1)*'MONTH 2'!$B$2)*(1-$B$3)),IF(M160="WON",(((K160-1)*'MONTH 2'!$B$2)*(1-$B$3)),IF(M160="PLACED",(((L160-1)*'MONTH 2'!$B$2)*(1-$B$3))-'MONTH 2'!$B$2,IF(J160=0,-'MONTH 2'!$B$2,-('MONTH 2'!$B$2*2))))))*E160),0))</f>
        <v>0</v>
      </c>
      <c r="U160">
        <f t="shared" si="6"/>
        <v>1</v>
      </c>
    </row>
    <row r="161" spans="8:21" ht="16" x14ac:dyDescent="0.2">
      <c r="H161" s="22"/>
      <c r="I161" s="22"/>
      <c r="J161" s="22"/>
      <c r="M161" s="17"/>
      <c r="N161" s="26">
        <f>((G161-1)*(1-(IF(H161="no",0,'MONTH 2'!$B$3)))+1)</f>
        <v>5.0000000000000044E-2</v>
      </c>
      <c r="O161" s="26">
        <f t="shared" si="4"/>
        <v>0</v>
      </c>
      <c r="P161" s="28">
        <f>IF(ISBLANK(M161),,IF(ISBLANK(F161),,(IF(M161="WON-EW",((((F161-1)*J161)*'MONTH 2'!$B$2)+('MONTH 2'!$B$2*(F161-1))),IF(M161="WON",((((F161-1)*J161)*'MONTH 2'!$B$2)+('MONTH 2'!$B$2*(F161-1))),IF(M161="PLACED",((((F161-1)*J161)*'MONTH 2'!$B$2)-'MONTH 2'!$B$2),IF(J161=0,-'MONTH 2'!$B$2,IF(J161=0,-'MONTH 2'!$B$2,-('MONTH 2'!$B$2*2)))))))*E161))</f>
        <v>0</v>
      </c>
      <c r="Q161" s="27">
        <f>IF(ISBLANK(M161),,IF(ISBLANK(G161),,(IF(M161="WON-EW",((((N161-1)*J161)*'MONTH 2'!$B$2)+('MONTH 2'!$B$2*(N161-1))),IF(M161="WON",((((N161-1)*J161)*'MONTH 2'!$B$2)+('MONTH 2'!$B$2*(N161-1))),IF(M161="PLACED",((((N161-1)*J161)*'MONTH 2'!$B$2)-'MONTH 2'!$B$2),IF(J161=0,-'MONTH 2'!$B$2,IF(J161=0,-'MONTH 2'!$B$2,-('MONTH 2'!$B$2*2)))))))*E161))</f>
        <v>0</v>
      </c>
      <c r="R161" s="27">
        <f>IF(ISBLANK(M161),,IF(U161&lt;&gt;1,((IF(M161="WON-EW",(((K161-1)*'MONTH 2'!$B$2)*(1-$B$3))+(((L161-1)*'MONTH 2'!$B$2)*(1-$B$3)),IF(M161="WON",(((K161-1)*'MONTH 2'!$B$2)*(1-$B$3)),IF(M161="PLACED",(((L161-1)*'MONTH 2'!$B$2)*(1-$B$3))-'MONTH 2'!$B$2,IF(J161=0,-'MONTH 2'!$B$2,-('MONTH 2'!$B$2*2))))))*E161),0))</f>
        <v>0</v>
      </c>
      <c r="U161">
        <f t="shared" si="6"/>
        <v>1</v>
      </c>
    </row>
    <row r="162" spans="8:21" ht="16" x14ac:dyDescent="0.2">
      <c r="H162" s="22"/>
      <c r="I162" s="22"/>
      <c r="J162" s="22"/>
      <c r="M162" s="17"/>
      <c r="N162" s="26">
        <f>((G162-1)*(1-(IF(H162="no",0,'MONTH 2'!$B$3)))+1)</f>
        <v>5.0000000000000044E-2</v>
      </c>
      <c r="O162" s="26">
        <f t="shared" si="4"/>
        <v>0</v>
      </c>
      <c r="P162" s="28">
        <f>IF(ISBLANK(M162),,IF(ISBLANK(F162),,(IF(M162="WON-EW",((((F162-1)*J162)*'MONTH 2'!$B$2)+('MONTH 2'!$B$2*(F162-1))),IF(M162="WON",((((F162-1)*J162)*'MONTH 2'!$B$2)+('MONTH 2'!$B$2*(F162-1))),IF(M162="PLACED",((((F162-1)*J162)*'MONTH 2'!$B$2)-'MONTH 2'!$B$2),IF(J162=0,-'MONTH 2'!$B$2,IF(J162=0,-'MONTH 2'!$B$2,-('MONTH 2'!$B$2*2)))))))*E162))</f>
        <v>0</v>
      </c>
      <c r="Q162" s="27">
        <f>IF(ISBLANK(M162),,IF(ISBLANK(G162),,(IF(M162="WON-EW",((((N162-1)*J162)*'MONTH 2'!$B$2)+('MONTH 2'!$B$2*(N162-1))),IF(M162="WON",((((N162-1)*J162)*'MONTH 2'!$B$2)+('MONTH 2'!$B$2*(N162-1))),IF(M162="PLACED",((((N162-1)*J162)*'MONTH 2'!$B$2)-'MONTH 2'!$B$2),IF(J162=0,-'MONTH 2'!$B$2,IF(J162=0,-'MONTH 2'!$B$2,-('MONTH 2'!$B$2*2)))))))*E162))</f>
        <v>0</v>
      </c>
      <c r="R162" s="27">
        <f>IF(ISBLANK(M162),,IF(U162&lt;&gt;1,((IF(M162="WON-EW",(((K162-1)*'MONTH 2'!$B$2)*(1-$B$3))+(((L162-1)*'MONTH 2'!$B$2)*(1-$B$3)),IF(M162="WON",(((K162-1)*'MONTH 2'!$B$2)*(1-$B$3)),IF(M162="PLACED",(((L162-1)*'MONTH 2'!$B$2)*(1-$B$3))-'MONTH 2'!$B$2,IF(J162=0,-'MONTH 2'!$B$2,-('MONTH 2'!$B$2*2))))))*E162),0))</f>
        <v>0</v>
      </c>
      <c r="U162">
        <f t="shared" si="6"/>
        <v>1</v>
      </c>
    </row>
    <row r="163" spans="8:21" ht="16" x14ac:dyDescent="0.2">
      <c r="H163" s="22"/>
      <c r="I163" s="22"/>
      <c r="J163" s="22"/>
      <c r="M163" s="17"/>
      <c r="N163" s="26">
        <f>((G163-1)*(1-(IF(H163="no",0,'MONTH 2'!$B$3)))+1)</f>
        <v>5.0000000000000044E-2</v>
      </c>
      <c r="O163" s="26">
        <f t="shared" ref="O163:O226" si="7">E163*IF(I163="yes",2,1)</f>
        <v>0</v>
      </c>
      <c r="P163" s="28">
        <f>IF(ISBLANK(M163),,IF(ISBLANK(F163),,(IF(M163="WON-EW",((((F163-1)*J163)*'MONTH 2'!$B$2)+('MONTH 2'!$B$2*(F163-1))),IF(M163="WON",((((F163-1)*J163)*'MONTH 2'!$B$2)+('MONTH 2'!$B$2*(F163-1))),IF(M163="PLACED",((((F163-1)*J163)*'MONTH 2'!$B$2)-'MONTH 2'!$B$2),IF(J163=0,-'MONTH 2'!$B$2,IF(J163=0,-'MONTH 2'!$B$2,-('MONTH 2'!$B$2*2)))))))*E163))</f>
        <v>0</v>
      </c>
      <c r="Q163" s="27">
        <f>IF(ISBLANK(M163),,IF(ISBLANK(G163),,(IF(M163="WON-EW",((((N163-1)*J163)*'MONTH 2'!$B$2)+('MONTH 2'!$B$2*(N163-1))),IF(M163="WON",((((N163-1)*J163)*'MONTH 2'!$B$2)+('MONTH 2'!$B$2*(N163-1))),IF(M163="PLACED",((((N163-1)*J163)*'MONTH 2'!$B$2)-'MONTH 2'!$B$2),IF(J163=0,-'MONTH 2'!$B$2,IF(J163=0,-'MONTH 2'!$B$2,-('MONTH 2'!$B$2*2)))))))*E163))</f>
        <v>0</v>
      </c>
      <c r="R163" s="27">
        <f>IF(ISBLANK(M163),,IF(U163&lt;&gt;1,((IF(M163="WON-EW",(((K163-1)*'MONTH 2'!$B$2)*(1-$B$3))+(((L163-1)*'MONTH 2'!$B$2)*(1-$B$3)),IF(M163="WON",(((K163-1)*'MONTH 2'!$B$2)*(1-$B$3)),IF(M163="PLACED",(((L163-1)*'MONTH 2'!$B$2)*(1-$B$3))-'MONTH 2'!$B$2,IF(J163=0,-'MONTH 2'!$B$2,-('MONTH 2'!$B$2*2))))))*E163),0))</f>
        <v>0</v>
      </c>
      <c r="U163">
        <f t="shared" si="6"/>
        <v>1</v>
      </c>
    </row>
    <row r="164" spans="8:21" ht="16" x14ac:dyDescent="0.2">
      <c r="H164" s="22"/>
      <c r="I164" s="22"/>
      <c r="J164" s="22"/>
      <c r="M164" s="17"/>
      <c r="N164" s="26">
        <f>((G164-1)*(1-(IF(H164="no",0,'MONTH 2'!$B$3)))+1)</f>
        <v>5.0000000000000044E-2</v>
      </c>
      <c r="O164" s="26">
        <f t="shared" si="7"/>
        <v>0</v>
      </c>
      <c r="P164" s="28">
        <f>IF(ISBLANK(M164),,IF(ISBLANK(F164),,(IF(M164="WON-EW",((((F164-1)*J164)*'MONTH 2'!$B$2)+('MONTH 2'!$B$2*(F164-1))),IF(M164="WON",((((F164-1)*J164)*'MONTH 2'!$B$2)+('MONTH 2'!$B$2*(F164-1))),IF(M164="PLACED",((((F164-1)*J164)*'MONTH 2'!$B$2)-'MONTH 2'!$B$2),IF(J164=0,-'MONTH 2'!$B$2,IF(J164=0,-'MONTH 2'!$B$2,-('MONTH 2'!$B$2*2)))))))*E164))</f>
        <v>0</v>
      </c>
      <c r="Q164" s="27">
        <f>IF(ISBLANK(M164),,IF(ISBLANK(G164),,(IF(M164="WON-EW",((((N164-1)*J164)*'MONTH 2'!$B$2)+('MONTH 2'!$B$2*(N164-1))),IF(M164="WON",((((N164-1)*J164)*'MONTH 2'!$B$2)+('MONTH 2'!$B$2*(N164-1))),IF(M164="PLACED",((((N164-1)*J164)*'MONTH 2'!$B$2)-'MONTH 2'!$B$2),IF(J164=0,-'MONTH 2'!$B$2,IF(J164=0,-'MONTH 2'!$B$2,-('MONTH 2'!$B$2*2)))))))*E164))</f>
        <v>0</v>
      </c>
      <c r="R164" s="27">
        <f>IF(ISBLANK(M164),,IF(U164&lt;&gt;1,((IF(M164="WON-EW",(((K164-1)*'MONTH 2'!$B$2)*(1-$B$3))+(((L164-1)*'MONTH 2'!$B$2)*(1-$B$3)),IF(M164="WON",(((K164-1)*'MONTH 2'!$B$2)*(1-$B$3)),IF(M164="PLACED",(((L164-1)*'MONTH 2'!$B$2)*(1-$B$3))-'MONTH 2'!$B$2,IF(J164=0,-'MONTH 2'!$B$2,-('MONTH 2'!$B$2*2))))))*E164),0))</f>
        <v>0</v>
      </c>
      <c r="U164">
        <f t="shared" si="6"/>
        <v>1</v>
      </c>
    </row>
    <row r="165" spans="8:21" ht="16" x14ac:dyDescent="0.2">
      <c r="H165" s="22"/>
      <c r="I165" s="22"/>
      <c r="J165" s="22"/>
      <c r="M165" s="17"/>
      <c r="N165" s="26">
        <f>((G165-1)*(1-(IF(H165="no",0,'MONTH 2'!$B$3)))+1)</f>
        <v>5.0000000000000044E-2</v>
      </c>
      <c r="O165" s="26">
        <f t="shared" si="7"/>
        <v>0</v>
      </c>
      <c r="P165" s="28">
        <f>IF(ISBLANK(M165),,IF(ISBLANK(F165),,(IF(M165="WON-EW",((((F165-1)*J165)*'MONTH 2'!$B$2)+('MONTH 2'!$B$2*(F165-1))),IF(M165="WON",((((F165-1)*J165)*'MONTH 2'!$B$2)+('MONTH 2'!$B$2*(F165-1))),IF(M165="PLACED",((((F165-1)*J165)*'MONTH 2'!$B$2)-'MONTH 2'!$B$2),IF(J165=0,-'MONTH 2'!$B$2,IF(J165=0,-'MONTH 2'!$B$2,-('MONTH 2'!$B$2*2)))))))*E165))</f>
        <v>0</v>
      </c>
      <c r="Q165" s="27">
        <f>IF(ISBLANK(M165),,IF(ISBLANK(G165),,(IF(M165="WON-EW",((((N165-1)*J165)*'MONTH 2'!$B$2)+('MONTH 2'!$B$2*(N165-1))),IF(M165="WON",((((N165-1)*J165)*'MONTH 2'!$B$2)+('MONTH 2'!$B$2*(N165-1))),IF(M165="PLACED",((((N165-1)*J165)*'MONTH 2'!$B$2)-'MONTH 2'!$B$2),IF(J165=0,-'MONTH 2'!$B$2,IF(J165=0,-'MONTH 2'!$B$2,-('MONTH 2'!$B$2*2)))))))*E165))</f>
        <v>0</v>
      </c>
      <c r="R165" s="27">
        <f>IF(ISBLANK(M165),,IF(U165&lt;&gt;1,((IF(M165="WON-EW",(((K165-1)*'MONTH 2'!$B$2)*(1-$B$3))+(((L165-1)*'MONTH 2'!$B$2)*(1-$B$3)),IF(M165="WON",(((K165-1)*'MONTH 2'!$B$2)*(1-$B$3)),IF(M165="PLACED",(((L165-1)*'MONTH 2'!$B$2)*(1-$B$3))-'MONTH 2'!$B$2,IF(J165=0,-'MONTH 2'!$B$2,-('MONTH 2'!$B$2*2))))))*E165),0))</f>
        <v>0</v>
      </c>
      <c r="U165">
        <f t="shared" si="6"/>
        <v>1</v>
      </c>
    </row>
    <row r="166" spans="8:21" ht="16" x14ac:dyDescent="0.2">
      <c r="H166" s="22"/>
      <c r="I166" s="22"/>
      <c r="J166" s="22"/>
      <c r="M166" s="17"/>
      <c r="N166" s="26">
        <f>((G166-1)*(1-(IF(H166="no",0,'MONTH 2'!$B$3)))+1)</f>
        <v>5.0000000000000044E-2</v>
      </c>
      <c r="O166" s="26">
        <f t="shared" si="7"/>
        <v>0</v>
      </c>
      <c r="P166" s="28">
        <f>IF(ISBLANK(M166),,IF(ISBLANK(F166),,(IF(M166="WON-EW",((((F166-1)*J166)*'MONTH 2'!$B$2)+('MONTH 2'!$B$2*(F166-1))),IF(M166="WON",((((F166-1)*J166)*'MONTH 2'!$B$2)+('MONTH 2'!$B$2*(F166-1))),IF(M166="PLACED",((((F166-1)*J166)*'MONTH 2'!$B$2)-'MONTH 2'!$B$2),IF(J166=0,-'MONTH 2'!$B$2,IF(J166=0,-'MONTH 2'!$B$2,-('MONTH 2'!$B$2*2)))))))*E166))</f>
        <v>0</v>
      </c>
      <c r="Q166" s="27">
        <f>IF(ISBLANK(M166),,IF(ISBLANK(G166),,(IF(M166="WON-EW",((((N166-1)*J166)*'MONTH 2'!$B$2)+('MONTH 2'!$B$2*(N166-1))),IF(M166="WON",((((N166-1)*J166)*'MONTH 2'!$B$2)+('MONTH 2'!$B$2*(N166-1))),IF(M166="PLACED",((((N166-1)*J166)*'MONTH 2'!$B$2)-'MONTH 2'!$B$2),IF(J166=0,-'MONTH 2'!$B$2,IF(J166=0,-'MONTH 2'!$B$2,-('MONTH 2'!$B$2*2)))))))*E166))</f>
        <v>0</v>
      </c>
      <c r="R166" s="27">
        <f>IF(ISBLANK(M166),,IF(U166&lt;&gt;1,((IF(M166="WON-EW",(((K166-1)*'MONTH 2'!$B$2)*(1-$B$3))+(((L166-1)*'MONTH 2'!$B$2)*(1-$B$3)),IF(M166="WON",(((K166-1)*'MONTH 2'!$B$2)*(1-$B$3)),IF(M166="PLACED",(((L166-1)*'MONTH 2'!$B$2)*(1-$B$3))-'MONTH 2'!$B$2,IF(J166=0,-'MONTH 2'!$B$2,-('MONTH 2'!$B$2*2))))))*E166),0))</f>
        <v>0</v>
      </c>
      <c r="U166">
        <f t="shared" si="6"/>
        <v>1</v>
      </c>
    </row>
    <row r="167" spans="8:21" ht="16" x14ac:dyDescent="0.2">
      <c r="H167" s="22"/>
      <c r="I167" s="22"/>
      <c r="J167" s="22"/>
      <c r="M167" s="17"/>
      <c r="N167" s="26">
        <f>((G167-1)*(1-(IF(H167="no",0,'MONTH 2'!$B$3)))+1)</f>
        <v>5.0000000000000044E-2</v>
      </c>
      <c r="O167" s="26">
        <f t="shared" si="7"/>
        <v>0</v>
      </c>
      <c r="P167" s="28">
        <f>IF(ISBLANK(M167),,IF(ISBLANK(F167),,(IF(M167="WON-EW",((((F167-1)*J167)*'MONTH 2'!$B$2)+('MONTH 2'!$B$2*(F167-1))),IF(M167="WON",((((F167-1)*J167)*'MONTH 2'!$B$2)+('MONTH 2'!$B$2*(F167-1))),IF(M167="PLACED",((((F167-1)*J167)*'MONTH 2'!$B$2)-'MONTH 2'!$B$2),IF(J167=0,-'MONTH 2'!$B$2,IF(J167=0,-'MONTH 2'!$B$2,-('MONTH 2'!$B$2*2)))))))*E167))</f>
        <v>0</v>
      </c>
      <c r="Q167" s="27">
        <f>IF(ISBLANK(M167),,IF(ISBLANK(G167),,(IF(M167="WON-EW",((((N167-1)*J167)*'MONTH 2'!$B$2)+('MONTH 2'!$B$2*(N167-1))),IF(M167="WON",((((N167-1)*J167)*'MONTH 2'!$B$2)+('MONTH 2'!$B$2*(N167-1))),IF(M167="PLACED",((((N167-1)*J167)*'MONTH 2'!$B$2)-'MONTH 2'!$B$2),IF(J167=0,-'MONTH 2'!$B$2,IF(J167=0,-'MONTH 2'!$B$2,-('MONTH 2'!$B$2*2)))))))*E167))</f>
        <v>0</v>
      </c>
      <c r="R167" s="27">
        <f>IF(ISBLANK(M167),,IF(U167&lt;&gt;1,((IF(M167="WON-EW",(((K167-1)*'MONTH 2'!$B$2)*(1-$B$3))+(((L167-1)*'MONTH 2'!$B$2)*(1-$B$3)),IF(M167="WON",(((K167-1)*'MONTH 2'!$B$2)*(1-$B$3)),IF(M167="PLACED",(((L167-1)*'MONTH 2'!$B$2)*(1-$B$3))-'MONTH 2'!$B$2,IF(J167=0,-'MONTH 2'!$B$2,-('MONTH 2'!$B$2*2))))))*E167),0))</f>
        <v>0</v>
      </c>
      <c r="U167">
        <f t="shared" si="6"/>
        <v>1</v>
      </c>
    </row>
    <row r="168" spans="8:21" ht="16" x14ac:dyDescent="0.2">
      <c r="H168" s="22"/>
      <c r="I168" s="22"/>
      <c r="J168" s="22"/>
      <c r="M168" s="17"/>
      <c r="N168" s="26">
        <f>((G168-1)*(1-(IF(H168="no",0,'MONTH 2'!$B$3)))+1)</f>
        <v>5.0000000000000044E-2</v>
      </c>
      <c r="O168" s="26">
        <f t="shared" si="7"/>
        <v>0</v>
      </c>
      <c r="P168" s="28">
        <f>IF(ISBLANK(M168),,IF(ISBLANK(F168),,(IF(M168="WON-EW",((((F168-1)*J168)*'MONTH 2'!$B$2)+('MONTH 2'!$B$2*(F168-1))),IF(M168="WON",((((F168-1)*J168)*'MONTH 2'!$B$2)+('MONTH 2'!$B$2*(F168-1))),IF(M168="PLACED",((((F168-1)*J168)*'MONTH 2'!$B$2)-'MONTH 2'!$B$2),IF(J168=0,-'MONTH 2'!$B$2,IF(J168=0,-'MONTH 2'!$B$2,-('MONTH 2'!$B$2*2)))))))*E168))</f>
        <v>0</v>
      </c>
      <c r="Q168" s="27">
        <f>IF(ISBLANK(M168),,IF(ISBLANK(G168),,(IF(M168="WON-EW",((((N168-1)*J168)*'MONTH 2'!$B$2)+('MONTH 2'!$B$2*(N168-1))),IF(M168="WON",((((N168-1)*J168)*'MONTH 2'!$B$2)+('MONTH 2'!$B$2*(N168-1))),IF(M168="PLACED",((((N168-1)*J168)*'MONTH 2'!$B$2)-'MONTH 2'!$B$2),IF(J168=0,-'MONTH 2'!$B$2,IF(J168=0,-'MONTH 2'!$B$2,-('MONTH 2'!$B$2*2)))))))*E168))</f>
        <v>0</v>
      </c>
      <c r="R168" s="27">
        <f>IF(ISBLANK(M168),,IF(U168&lt;&gt;1,((IF(M168="WON-EW",(((K168-1)*'MONTH 2'!$B$2)*(1-$B$3))+(((L168-1)*'MONTH 2'!$B$2)*(1-$B$3)),IF(M168="WON",(((K168-1)*'MONTH 2'!$B$2)*(1-$B$3)),IF(M168="PLACED",(((L168-1)*'MONTH 2'!$B$2)*(1-$B$3))-'MONTH 2'!$B$2,IF(J168=0,-'MONTH 2'!$B$2,-('MONTH 2'!$B$2*2))))))*E168),0))</f>
        <v>0</v>
      </c>
      <c r="U168">
        <f t="shared" si="6"/>
        <v>1</v>
      </c>
    </row>
    <row r="169" spans="8:21" ht="16" x14ac:dyDescent="0.2">
      <c r="H169" s="22"/>
      <c r="I169" s="22"/>
      <c r="J169" s="22"/>
      <c r="M169" s="17"/>
      <c r="N169" s="26">
        <f>((G169-1)*(1-(IF(H169="no",0,'MONTH 2'!$B$3)))+1)</f>
        <v>5.0000000000000044E-2</v>
      </c>
      <c r="O169" s="26">
        <f t="shared" si="7"/>
        <v>0</v>
      </c>
      <c r="P169" s="28">
        <f>IF(ISBLANK(M169),,IF(ISBLANK(F169),,(IF(M169="WON-EW",((((F169-1)*J169)*'MONTH 2'!$B$2)+('MONTH 2'!$B$2*(F169-1))),IF(M169="WON",((((F169-1)*J169)*'MONTH 2'!$B$2)+('MONTH 2'!$B$2*(F169-1))),IF(M169="PLACED",((((F169-1)*J169)*'MONTH 2'!$B$2)-'MONTH 2'!$B$2),IF(J169=0,-'MONTH 2'!$B$2,IF(J169=0,-'MONTH 2'!$B$2,-('MONTH 2'!$B$2*2)))))))*E169))</f>
        <v>0</v>
      </c>
      <c r="Q169" s="27">
        <f>IF(ISBLANK(M169),,IF(ISBLANK(G169),,(IF(M169="WON-EW",((((N169-1)*J169)*'MONTH 2'!$B$2)+('MONTH 2'!$B$2*(N169-1))),IF(M169="WON",((((N169-1)*J169)*'MONTH 2'!$B$2)+('MONTH 2'!$B$2*(N169-1))),IF(M169="PLACED",((((N169-1)*J169)*'MONTH 2'!$B$2)-'MONTH 2'!$B$2),IF(J169=0,-'MONTH 2'!$B$2,IF(J169=0,-'MONTH 2'!$B$2,-('MONTH 2'!$B$2*2)))))))*E169))</f>
        <v>0</v>
      </c>
      <c r="R169" s="27">
        <f>IF(ISBLANK(M169),,IF(U169&lt;&gt;1,((IF(M169="WON-EW",(((K169-1)*'MONTH 2'!$B$2)*(1-$B$3))+(((L169-1)*'MONTH 2'!$B$2)*(1-$B$3)),IF(M169="WON",(((K169-1)*'MONTH 2'!$B$2)*(1-$B$3)),IF(M169="PLACED",(((L169-1)*'MONTH 2'!$B$2)*(1-$B$3))-'MONTH 2'!$B$2,IF(J169=0,-'MONTH 2'!$B$2,-('MONTH 2'!$B$2*2))))))*E169),0))</f>
        <v>0</v>
      </c>
      <c r="U169">
        <f t="shared" si="6"/>
        <v>1</v>
      </c>
    </row>
    <row r="170" spans="8:21" ht="16" x14ac:dyDescent="0.2">
      <c r="H170" s="22"/>
      <c r="I170" s="22"/>
      <c r="J170" s="22"/>
      <c r="M170" s="17"/>
      <c r="N170" s="26">
        <f>((G170-1)*(1-(IF(H170="no",0,'MONTH 2'!$B$3)))+1)</f>
        <v>5.0000000000000044E-2</v>
      </c>
      <c r="O170" s="26">
        <f t="shared" si="7"/>
        <v>0</v>
      </c>
      <c r="P170" s="28">
        <f>IF(ISBLANK(M170),,IF(ISBLANK(F170),,(IF(M170="WON-EW",((((F170-1)*J170)*'MONTH 2'!$B$2)+('MONTH 2'!$B$2*(F170-1))),IF(M170="WON",((((F170-1)*J170)*'MONTH 2'!$B$2)+('MONTH 2'!$B$2*(F170-1))),IF(M170="PLACED",((((F170-1)*J170)*'MONTH 2'!$B$2)-'MONTH 2'!$B$2),IF(J170=0,-'MONTH 2'!$B$2,IF(J170=0,-'MONTH 2'!$B$2,-('MONTH 2'!$B$2*2)))))))*E170))</f>
        <v>0</v>
      </c>
      <c r="Q170" s="27">
        <f>IF(ISBLANK(M170),,IF(ISBLANK(G170),,(IF(M170="WON-EW",((((N170-1)*J170)*'MONTH 2'!$B$2)+('MONTH 2'!$B$2*(N170-1))),IF(M170="WON",((((N170-1)*J170)*'MONTH 2'!$B$2)+('MONTH 2'!$B$2*(N170-1))),IF(M170="PLACED",((((N170-1)*J170)*'MONTH 2'!$B$2)-'MONTH 2'!$B$2),IF(J170=0,-'MONTH 2'!$B$2,IF(J170=0,-'MONTH 2'!$B$2,-('MONTH 2'!$B$2*2)))))))*E170))</f>
        <v>0</v>
      </c>
      <c r="R170" s="27">
        <f>IF(ISBLANK(M170),,IF(U170&lt;&gt;1,((IF(M170="WON-EW",(((K170-1)*'MONTH 2'!$B$2)*(1-$B$3))+(((L170-1)*'MONTH 2'!$B$2)*(1-$B$3)),IF(M170="WON",(((K170-1)*'MONTH 2'!$B$2)*(1-$B$3)),IF(M170="PLACED",(((L170-1)*'MONTH 2'!$B$2)*(1-$B$3))-'MONTH 2'!$B$2,IF(J170=0,-'MONTH 2'!$B$2,-('MONTH 2'!$B$2*2))))))*E170),0))</f>
        <v>0</v>
      </c>
      <c r="U170">
        <f t="shared" si="6"/>
        <v>1</v>
      </c>
    </row>
    <row r="171" spans="8:21" ht="16" x14ac:dyDescent="0.2">
      <c r="H171" s="22"/>
      <c r="I171" s="22"/>
      <c r="J171" s="22"/>
      <c r="M171" s="17"/>
      <c r="N171" s="26">
        <f>((G171-1)*(1-(IF(H171="no",0,'MONTH 2'!$B$3)))+1)</f>
        <v>5.0000000000000044E-2</v>
      </c>
      <c r="O171" s="26">
        <f t="shared" si="7"/>
        <v>0</v>
      </c>
      <c r="P171" s="28">
        <f>IF(ISBLANK(M171),,IF(ISBLANK(F171),,(IF(M171="WON-EW",((((F171-1)*J171)*'MONTH 2'!$B$2)+('MONTH 2'!$B$2*(F171-1))),IF(M171="WON",((((F171-1)*J171)*'MONTH 2'!$B$2)+('MONTH 2'!$B$2*(F171-1))),IF(M171="PLACED",((((F171-1)*J171)*'MONTH 2'!$B$2)-'MONTH 2'!$B$2),IF(J171=0,-'MONTH 2'!$B$2,IF(J171=0,-'MONTH 2'!$B$2,-('MONTH 2'!$B$2*2)))))))*E171))</f>
        <v>0</v>
      </c>
      <c r="Q171" s="27">
        <f>IF(ISBLANK(M171),,IF(ISBLANK(G171),,(IF(M171="WON-EW",((((N171-1)*J171)*'MONTH 2'!$B$2)+('MONTH 2'!$B$2*(N171-1))),IF(M171="WON",((((N171-1)*J171)*'MONTH 2'!$B$2)+('MONTH 2'!$B$2*(N171-1))),IF(M171="PLACED",((((N171-1)*J171)*'MONTH 2'!$B$2)-'MONTH 2'!$B$2),IF(J171=0,-'MONTH 2'!$B$2,IF(J171=0,-'MONTH 2'!$B$2,-('MONTH 2'!$B$2*2)))))))*E171))</f>
        <v>0</v>
      </c>
      <c r="R171" s="27">
        <f>IF(ISBLANK(M171),,IF(U171&lt;&gt;1,((IF(M171="WON-EW",(((K171-1)*'MONTH 2'!$B$2)*(1-$B$3))+(((L171-1)*'MONTH 2'!$B$2)*(1-$B$3)),IF(M171="WON",(((K171-1)*'MONTH 2'!$B$2)*(1-$B$3)),IF(M171="PLACED",(((L171-1)*'MONTH 2'!$B$2)*(1-$B$3))-'MONTH 2'!$B$2,IF(J171=0,-'MONTH 2'!$B$2,-('MONTH 2'!$B$2*2))))))*E171),0))</f>
        <v>0</v>
      </c>
      <c r="U171">
        <f t="shared" si="6"/>
        <v>1</v>
      </c>
    </row>
    <row r="172" spans="8:21" ht="16" x14ac:dyDescent="0.2">
      <c r="H172" s="22"/>
      <c r="I172" s="22"/>
      <c r="J172" s="22"/>
      <c r="M172" s="17"/>
      <c r="N172" s="26">
        <f>((G172-1)*(1-(IF(H172="no",0,'MONTH 2'!$B$3)))+1)</f>
        <v>5.0000000000000044E-2</v>
      </c>
      <c r="O172" s="26">
        <f t="shared" si="7"/>
        <v>0</v>
      </c>
      <c r="P172" s="28">
        <f>IF(ISBLANK(M172),,IF(ISBLANK(F172),,(IF(M172="WON-EW",((((F172-1)*J172)*'MONTH 2'!$B$2)+('MONTH 2'!$B$2*(F172-1))),IF(M172="WON",((((F172-1)*J172)*'MONTH 2'!$B$2)+('MONTH 2'!$B$2*(F172-1))),IF(M172="PLACED",((((F172-1)*J172)*'MONTH 2'!$B$2)-'MONTH 2'!$B$2),IF(J172=0,-'MONTH 2'!$B$2,IF(J172=0,-'MONTH 2'!$B$2,-('MONTH 2'!$B$2*2)))))))*E172))</f>
        <v>0</v>
      </c>
      <c r="Q172" s="27">
        <f>IF(ISBLANK(M172),,IF(ISBLANK(G172),,(IF(M172="WON-EW",((((N172-1)*J172)*'MONTH 2'!$B$2)+('MONTH 2'!$B$2*(N172-1))),IF(M172="WON",((((N172-1)*J172)*'MONTH 2'!$B$2)+('MONTH 2'!$B$2*(N172-1))),IF(M172="PLACED",((((N172-1)*J172)*'MONTH 2'!$B$2)-'MONTH 2'!$B$2),IF(J172=0,-'MONTH 2'!$B$2,IF(J172=0,-'MONTH 2'!$B$2,-('MONTH 2'!$B$2*2)))))))*E172))</f>
        <v>0</v>
      </c>
      <c r="R172" s="27">
        <f>IF(ISBLANK(M172),,IF(U172&lt;&gt;1,((IF(M172="WON-EW",(((K172-1)*'MONTH 2'!$B$2)*(1-$B$3))+(((L172-1)*'MONTH 2'!$B$2)*(1-$B$3)),IF(M172="WON",(((K172-1)*'MONTH 2'!$B$2)*(1-$B$3)),IF(M172="PLACED",(((L172-1)*'MONTH 2'!$B$2)*(1-$B$3))-'MONTH 2'!$B$2,IF(J172=0,-'MONTH 2'!$B$2,-('MONTH 2'!$B$2*2))))))*E172),0))</f>
        <v>0</v>
      </c>
      <c r="U172">
        <f t="shared" si="6"/>
        <v>1</v>
      </c>
    </row>
    <row r="173" spans="8:21" ht="16" x14ac:dyDescent="0.2">
      <c r="H173" s="22"/>
      <c r="I173" s="22"/>
      <c r="J173" s="22"/>
      <c r="M173" s="17"/>
      <c r="N173" s="26">
        <f>((G173-1)*(1-(IF(H173="no",0,'MONTH 2'!$B$3)))+1)</f>
        <v>5.0000000000000044E-2</v>
      </c>
      <c r="O173" s="26">
        <f t="shared" si="7"/>
        <v>0</v>
      </c>
      <c r="P173" s="28">
        <f>IF(ISBLANK(M173),,IF(ISBLANK(F173),,(IF(M173="WON-EW",((((F173-1)*J173)*'MONTH 2'!$B$2)+('MONTH 2'!$B$2*(F173-1))),IF(M173="WON",((((F173-1)*J173)*'MONTH 2'!$B$2)+('MONTH 2'!$B$2*(F173-1))),IF(M173="PLACED",((((F173-1)*J173)*'MONTH 2'!$B$2)-'MONTH 2'!$B$2),IF(J173=0,-'MONTH 2'!$B$2,IF(J173=0,-'MONTH 2'!$B$2,-('MONTH 2'!$B$2*2)))))))*E173))</f>
        <v>0</v>
      </c>
      <c r="Q173" s="27">
        <f>IF(ISBLANK(M173),,IF(ISBLANK(G173),,(IF(M173="WON-EW",((((N173-1)*J173)*'MONTH 2'!$B$2)+('MONTH 2'!$B$2*(N173-1))),IF(M173="WON",((((N173-1)*J173)*'MONTH 2'!$B$2)+('MONTH 2'!$B$2*(N173-1))),IF(M173="PLACED",((((N173-1)*J173)*'MONTH 2'!$B$2)-'MONTH 2'!$B$2),IF(J173=0,-'MONTH 2'!$B$2,IF(J173=0,-'MONTH 2'!$B$2,-('MONTH 2'!$B$2*2)))))))*E173))</f>
        <v>0</v>
      </c>
      <c r="R173" s="27">
        <f>IF(ISBLANK(M173),,IF(U173&lt;&gt;1,((IF(M173="WON-EW",(((K173-1)*'MONTH 2'!$B$2)*(1-$B$3))+(((L173-1)*'MONTH 2'!$B$2)*(1-$B$3)),IF(M173="WON",(((K173-1)*'MONTH 2'!$B$2)*(1-$B$3)),IF(M173="PLACED",(((L173-1)*'MONTH 2'!$B$2)*(1-$B$3))-'MONTH 2'!$B$2,IF(J173=0,-'MONTH 2'!$B$2,-('MONTH 2'!$B$2*2))))))*E173),0))</f>
        <v>0</v>
      </c>
      <c r="U173">
        <f t="shared" si="6"/>
        <v>1</v>
      </c>
    </row>
    <row r="174" spans="8:21" ht="16" x14ac:dyDescent="0.2">
      <c r="H174" s="22"/>
      <c r="I174" s="22"/>
      <c r="J174" s="22"/>
      <c r="M174" s="17"/>
      <c r="N174" s="26">
        <f>((G174-1)*(1-(IF(H174="no",0,'MONTH 2'!$B$3)))+1)</f>
        <v>5.0000000000000044E-2</v>
      </c>
      <c r="O174" s="26">
        <f t="shared" si="7"/>
        <v>0</v>
      </c>
      <c r="P174" s="28">
        <f>IF(ISBLANK(M174),,IF(ISBLANK(F174),,(IF(M174="WON-EW",((((F174-1)*J174)*'MONTH 2'!$B$2)+('MONTH 2'!$B$2*(F174-1))),IF(M174="WON",((((F174-1)*J174)*'MONTH 2'!$B$2)+('MONTH 2'!$B$2*(F174-1))),IF(M174="PLACED",((((F174-1)*J174)*'MONTH 2'!$B$2)-'MONTH 2'!$B$2),IF(J174=0,-'MONTH 2'!$B$2,IF(J174=0,-'MONTH 2'!$B$2,-('MONTH 2'!$B$2*2)))))))*E174))</f>
        <v>0</v>
      </c>
      <c r="Q174" s="27">
        <f>IF(ISBLANK(M174),,IF(ISBLANK(G174),,(IF(M174="WON-EW",((((N174-1)*J174)*'MONTH 2'!$B$2)+('MONTH 2'!$B$2*(N174-1))),IF(M174="WON",((((N174-1)*J174)*'MONTH 2'!$B$2)+('MONTH 2'!$B$2*(N174-1))),IF(M174="PLACED",((((N174-1)*J174)*'MONTH 2'!$B$2)-'MONTH 2'!$B$2),IF(J174=0,-'MONTH 2'!$B$2,IF(J174=0,-'MONTH 2'!$B$2,-('MONTH 2'!$B$2*2)))))))*E174))</f>
        <v>0</v>
      </c>
      <c r="R174" s="27">
        <f>IF(ISBLANK(M174),,IF(U174&lt;&gt;1,((IF(M174="WON-EW",(((K174-1)*'MONTH 2'!$B$2)*(1-$B$3))+(((L174-1)*'MONTH 2'!$B$2)*(1-$B$3)),IF(M174="WON",(((K174-1)*'MONTH 2'!$B$2)*(1-$B$3)),IF(M174="PLACED",(((L174-1)*'MONTH 2'!$B$2)*(1-$B$3))-'MONTH 2'!$B$2,IF(J174=0,-'MONTH 2'!$B$2,-('MONTH 2'!$B$2*2))))))*E174),0))</f>
        <v>0</v>
      </c>
      <c r="U174">
        <f t="shared" si="6"/>
        <v>1</v>
      </c>
    </row>
    <row r="175" spans="8:21" ht="16" x14ac:dyDescent="0.2">
      <c r="H175" s="22"/>
      <c r="I175" s="22"/>
      <c r="J175" s="22"/>
      <c r="M175" s="17"/>
      <c r="N175" s="26">
        <f>((G175-1)*(1-(IF(H175="no",0,'MONTH 2'!$B$3)))+1)</f>
        <v>5.0000000000000044E-2</v>
      </c>
      <c r="O175" s="26">
        <f t="shared" si="7"/>
        <v>0</v>
      </c>
      <c r="P175" s="28">
        <f>IF(ISBLANK(M175),,IF(ISBLANK(F175),,(IF(M175="WON-EW",((((F175-1)*J175)*'MONTH 2'!$B$2)+('MONTH 2'!$B$2*(F175-1))),IF(M175="WON",((((F175-1)*J175)*'MONTH 2'!$B$2)+('MONTH 2'!$B$2*(F175-1))),IF(M175="PLACED",((((F175-1)*J175)*'MONTH 2'!$B$2)-'MONTH 2'!$B$2),IF(J175=0,-'MONTH 2'!$B$2,IF(J175=0,-'MONTH 2'!$B$2,-('MONTH 2'!$B$2*2)))))))*E175))</f>
        <v>0</v>
      </c>
      <c r="Q175" s="27">
        <f>IF(ISBLANK(M175),,IF(ISBLANK(G175),,(IF(M175="WON-EW",((((N175-1)*J175)*'MONTH 2'!$B$2)+('MONTH 2'!$B$2*(N175-1))),IF(M175="WON",((((N175-1)*J175)*'MONTH 2'!$B$2)+('MONTH 2'!$B$2*(N175-1))),IF(M175="PLACED",((((N175-1)*J175)*'MONTH 2'!$B$2)-'MONTH 2'!$B$2),IF(J175=0,-'MONTH 2'!$B$2,IF(J175=0,-'MONTH 2'!$B$2,-('MONTH 2'!$B$2*2)))))))*E175))</f>
        <v>0</v>
      </c>
      <c r="R175" s="27">
        <f>IF(ISBLANK(M175),,IF(U175&lt;&gt;1,((IF(M175="WON-EW",(((K175-1)*'MONTH 2'!$B$2)*(1-$B$3))+(((L175-1)*'MONTH 2'!$B$2)*(1-$B$3)),IF(M175="WON",(((K175-1)*'MONTH 2'!$B$2)*(1-$B$3)),IF(M175="PLACED",(((L175-1)*'MONTH 2'!$B$2)*(1-$B$3))-'MONTH 2'!$B$2,IF(J175=0,-'MONTH 2'!$B$2,-('MONTH 2'!$B$2*2))))))*E175),0))</f>
        <v>0</v>
      </c>
      <c r="U175">
        <f t="shared" si="6"/>
        <v>1</v>
      </c>
    </row>
    <row r="176" spans="8:21" ht="16" x14ac:dyDescent="0.2">
      <c r="H176" s="22"/>
      <c r="I176" s="22"/>
      <c r="J176" s="22"/>
      <c r="M176" s="17"/>
      <c r="N176" s="26">
        <f>((G176-1)*(1-(IF(H176="no",0,'MONTH 2'!$B$3)))+1)</f>
        <v>5.0000000000000044E-2</v>
      </c>
      <c r="O176" s="26">
        <f t="shared" si="7"/>
        <v>0</v>
      </c>
      <c r="P176" s="28">
        <f>IF(ISBLANK(M176),,IF(ISBLANK(F176),,(IF(M176="WON-EW",((((F176-1)*J176)*'MONTH 2'!$B$2)+('MONTH 2'!$B$2*(F176-1))),IF(M176="WON",((((F176-1)*J176)*'MONTH 2'!$B$2)+('MONTH 2'!$B$2*(F176-1))),IF(M176="PLACED",((((F176-1)*J176)*'MONTH 2'!$B$2)-'MONTH 2'!$B$2),IF(J176=0,-'MONTH 2'!$B$2,IF(J176=0,-'MONTH 2'!$B$2,-('MONTH 2'!$B$2*2)))))))*E176))</f>
        <v>0</v>
      </c>
      <c r="Q176" s="27">
        <f>IF(ISBLANK(M176),,IF(ISBLANK(G176),,(IF(M176="WON-EW",((((N176-1)*J176)*'MONTH 2'!$B$2)+('MONTH 2'!$B$2*(N176-1))),IF(M176="WON",((((N176-1)*J176)*'MONTH 2'!$B$2)+('MONTH 2'!$B$2*(N176-1))),IF(M176="PLACED",((((N176-1)*J176)*'MONTH 2'!$B$2)-'MONTH 2'!$B$2),IF(J176=0,-'MONTH 2'!$B$2,IF(J176=0,-'MONTH 2'!$B$2,-('MONTH 2'!$B$2*2)))))))*E176))</f>
        <v>0</v>
      </c>
      <c r="R176" s="27">
        <f>IF(ISBLANK(M176),,IF(U176&lt;&gt;1,((IF(M176="WON-EW",(((K176-1)*'MONTH 2'!$B$2)*(1-$B$3))+(((L176-1)*'MONTH 2'!$B$2)*(1-$B$3)),IF(M176="WON",(((K176-1)*'MONTH 2'!$B$2)*(1-$B$3)),IF(M176="PLACED",(((L176-1)*'MONTH 2'!$B$2)*(1-$B$3))-'MONTH 2'!$B$2,IF(J176=0,-'MONTH 2'!$B$2,-('MONTH 2'!$B$2*2))))))*E176),0))</f>
        <v>0</v>
      </c>
      <c r="U176">
        <f t="shared" si="6"/>
        <v>1</v>
      </c>
    </row>
    <row r="177" spans="8:21" ht="16" x14ac:dyDescent="0.2">
      <c r="H177" s="22"/>
      <c r="I177" s="22"/>
      <c r="J177" s="22"/>
      <c r="M177" s="17"/>
      <c r="N177" s="26">
        <f>((G177-1)*(1-(IF(H177="no",0,'MONTH 2'!$B$3)))+1)</f>
        <v>5.0000000000000044E-2</v>
      </c>
      <c r="O177" s="26">
        <f t="shared" si="7"/>
        <v>0</v>
      </c>
      <c r="P177" s="28">
        <f>IF(ISBLANK(M177),,IF(ISBLANK(F177),,(IF(M177="WON-EW",((((F177-1)*J177)*'MONTH 2'!$B$2)+('MONTH 2'!$B$2*(F177-1))),IF(M177="WON",((((F177-1)*J177)*'MONTH 2'!$B$2)+('MONTH 2'!$B$2*(F177-1))),IF(M177="PLACED",((((F177-1)*J177)*'MONTH 2'!$B$2)-'MONTH 2'!$B$2),IF(J177=0,-'MONTH 2'!$B$2,IF(J177=0,-'MONTH 2'!$B$2,-('MONTH 2'!$B$2*2)))))))*E177))</f>
        <v>0</v>
      </c>
      <c r="Q177" s="27">
        <f>IF(ISBLANK(M177),,IF(ISBLANK(G177),,(IF(M177="WON-EW",((((N177-1)*J177)*'MONTH 2'!$B$2)+('MONTH 2'!$B$2*(N177-1))),IF(M177="WON",((((N177-1)*J177)*'MONTH 2'!$B$2)+('MONTH 2'!$B$2*(N177-1))),IF(M177="PLACED",((((N177-1)*J177)*'MONTH 2'!$B$2)-'MONTH 2'!$B$2),IF(J177=0,-'MONTH 2'!$B$2,IF(J177=0,-'MONTH 2'!$B$2,-('MONTH 2'!$B$2*2)))))))*E177))</f>
        <v>0</v>
      </c>
      <c r="R177" s="27">
        <f>IF(ISBLANK(M177),,IF(U177&lt;&gt;1,((IF(M177="WON-EW",(((K177-1)*'MONTH 2'!$B$2)*(1-$B$3))+(((L177-1)*'MONTH 2'!$B$2)*(1-$B$3)),IF(M177="WON",(((K177-1)*'MONTH 2'!$B$2)*(1-$B$3)),IF(M177="PLACED",(((L177-1)*'MONTH 2'!$B$2)*(1-$B$3))-'MONTH 2'!$B$2,IF(J177=0,-'MONTH 2'!$B$2,-('MONTH 2'!$B$2*2))))))*E177),0))</f>
        <v>0</v>
      </c>
      <c r="U177">
        <f t="shared" si="6"/>
        <v>1</v>
      </c>
    </row>
    <row r="178" spans="8:21" ht="16" x14ac:dyDescent="0.2">
      <c r="H178" s="22"/>
      <c r="I178" s="22"/>
      <c r="J178" s="22"/>
      <c r="M178" s="17"/>
      <c r="N178" s="26">
        <f>((G178-1)*(1-(IF(H178="no",0,'MONTH 2'!$B$3)))+1)</f>
        <v>5.0000000000000044E-2</v>
      </c>
      <c r="O178" s="26">
        <f t="shared" si="7"/>
        <v>0</v>
      </c>
      <c r="P178" s="28">
        <f>IF(ISBLANK(M178),,IF(ISBLANK(F178),,(IF(M178="WON-EW",((((F178-1)*J178)*'MONTH 2'!$B$2)+('MONTH 2'!$B$2*(F178-1))),IF(M178="WON",((((F178-1)*J178)*'MONTH 2'!$B$2)+('MONTH 2'!$B$2*(F178-1))),IF(M178="PLACED",((((F178-1)*J178)*'MONTH 2'!$B$2)-'MONTH 2'!$B$2),IF(J178=0,-'MONTH 2'!$B$2,IF(J178=0,-'MONTH 2'!$B$2,-('MONTH 2'!$B$2*2)))))))*E178))</f>
        <v>0</v>
      </c>
      <c r="Q178" s="27">
        <f>IF(ISBLANK(M178),,IF(ISBLANK(G178),,(IF(M178="WON-EW",((((N178-1)*J178)*'MONTH 2'!$B$2)+('MONTH 2'!$B$2*(N178-1))),IF(M178="WON",((((N178-1)*J178)*'MONTH 2'!$B$2)+('MONTH 2'!$B$2*(N178-1))),IF(M178="PLACED",((((N178-1)*J178)*'MONTH 2'!$B$2)-'MONTH 2'!$B$2),IF(J178=0,-'MONTH 2'!$B$2,IF(J178=0,-'MONTH 2'!$B$2,-('MONTH 2'!$B$2*2)))))))*E178))</f>
        <v>0</v>
      </c>
      <c r="R178" s="27">
        <f>IF(ISBLANK(M178),,IF(U178&lt;&gt;1,((IF(M178="WON-EW",(((K178-1)*'MONTH 2'!$B$2)*(1-$B$3))+(((L178-1)*'MONTH 2'!$B$2)*(1-$B$3)),IF(M178="WON",(((K178-1)*'MONTH 2'!$B$2)*(1-$B$3)),IF(M178="PLACED",(((L178-1)*'MONTH 2'!$B$2)*(1-$B$3))-'MONTH 2'!$B$2,IF(J178=0,-'MONTH 2'!$B$2,-('MONTH 2'!$B$2*2))))))*E178),0))</f>
        <v>0</v>
      </c>
      <c r="U178">
        <f t="shared" si="6"/>
        <v>1</v>
      </c>
    </row>
    <row r="179" spans="8:21" ht="16" x14ac:dyDescent="0.2">
      <c r="H179" s="22"/>
      <c r="I179" s="22"/>
      <c r="J179" s="22"/>
      <c r="M179" s="17"/>
      <c r="N179" s="26">
        <f>((G179-1)*(1-(IF(H179="no",0,'MONTH 2'!$B$3)))+1)</f>
        <v>5.0000000000000044E-2</v>
      </c>
      <c r="O179" s="26">
        <f t="shared" si="7"/>
        <v>0</v>
      </c>
      <c r="P179" s="28">
        <f>IF(ISBLANK(M179),,IF(ISBLANK(F179),,(IF(M179="WON-EW",((((F179-1)*J179)*'MONTH 2'!$B$2)+('MONTH 2'!$B$2*(F179-1))),IF(M179="WON",((((F179-1)*J179)*'MONTH 2'!$B$2)+('MONTH 2'!$B$2*(F179-1))),IF(M179="PLACED",((((F179-1)*J179)*'MONTH 2'!$B$2)-'MONTH 2'!$B$2),IF(J179=0,-'MONTH 2'!$B$2,IF(J179=0,-'MONTH 2'!$B$2,-('MONTH 2'!$B$2*2)))))))*E179))</f>
        <v>0</v>
      </c>
      <c r="Q179" s="27">
        <f>IF(ISBLANK(M179),,IF(ISBLANK(G179),,(IF(M179="WON-EW",((((N179-1)*J179)*'MONTH 2'!$B$2)+('MONTH 2'!$B$2*(N179-1))),IF(M179="WON",((((N179-1)*J179)*'MONTH 2'!$B$2)+('MONTH 2'!$B$2*(N179-1))),IF(M179="PLACED",((((N179-1)*J179)*'MONTH 2'!$B$2)-'MONTH 2'!$B$2),IF(J179=0,-'MONTH 2'!$B$2,IF(J179=0,-'MONTH 2'!$B$2,-('MONTH 2'!$B$2*2)))))))*E179))</f>
        <v>0</v>
      </c>
      <c r="R179" s="27">
        <f>IF(ISBLANK(M179),,IF(U179&lt;&gt;1,((IF(M179="WON-EW",(((K179-1)*'MONTH 2'!$B$2)*(1-$B$3))+(((L179-1)*'MONTH 2'!$B$2)*(1-$B$3)),IF(M179="WON",(((K179-1)*'MONTH 2'!$B$2)*(1-$B$3)),IF(M179="PLACED",(((L179-1)*'MONTH 2'!$B$2)*(1-$B$3))-'MONTH 2'!$B$2,IF(J179=0,-'MONTH 2'!$B$2,-('MONTH 2'!$B$2*2))))))*E179),0))</f>
        <v>0</v>
      </c>
      <c r="U179">
        <f t="shared" si="6"/>
        <v>1</v>
      </c>
    </row>
    <row r="180" spans="8:21" ht="16" x14ac:dyDescent="0.2">
      <c r="H180" s="22"/>
      <c r="I180" s="22"/>
      <c r="J180" s="22"/>
      <c r="M180" s="17"/>
      <c r="N180" s="26">
        <f>((G180-1)*(1-(IF(H180="no",0,'MONTH 2'!$B$3)))+1)</f>
        <v>5.0000000000000044E-2</v>
      </c>
      <c r="O180" s="26">
        <f t="shared" si="7"/>
        <v>0</v>
      </c>
      <c r="P180" s="28">
        <f>IF(ISBLANK(M180),,IF(ISBLANK(F180),,(IF(M180="WON-EW",((((F180-1)*J180)*'MONTH 2'!$B$2)+('MONTH 2'!$B$2*(F180-1))),IF(M180="WON",((((F180-1)*J180)*'MONTH 2'!$B$2)+('MONTH 2'!$B$2*(F180-1))),IF(M180="PLACED",((((F180-1)*J180)*'MONTH 2'!$B$2)-'MONTH 2'!$B$2),IF(J180=0,-'MONTH 2'!$B$2,IF(J180=0,-'MONTH 2'!$B$2,-('MONTH 2'!$B$2*2)))))))*E180))</f>
        <v>0</v>
      </c>
      <c r="Q180" s="27">
        <f>IF(ISBLANK(M180),,IF(ISBLANK(G180),,(IF(M180="WON-EW",((((N180-1)*J180)*'MONTH 2'!$B$2)+('MONTH 2'!$B$2*(N180-1))),IF(M180="WON",((((N180-1)*J180)*'MONTH 2'!$B$2)+('MONTH 2'!$B$2*(N180-1))),IF(M180="PLACED",((((N180-1)*J180)*'MONTH 2'!$B$2)-'MONTH 2'!$B$2),IF(J180=0,-'MONTH 2'!$B$2,IF(J180=0,-'MONTH 2'!$B$2,-('MONTH 2'!$B$2*2)))))))*E180))</f>
        <v>0</v>
      </c>
      <c r="R180" s="27">
        <f>IF(ISBLANK(M180),,IF(U180&lt;&gt;1,((IF(M180="WON-EW",(((K180-1)*'MONTH 2'!$B$2)*(1-$B$3))+(((L180-1)*'MONTH 2'!$B$2)*(1-$B$3)),IF(M180="WON",(((K180-1)*'MONTH 2'!$B$2)*(1-$B$3)),IF(M180="PLACED",(((L180-1)*'MONTH 2'!$B$2)*(1-$B$3))-'MONTH 2'!$B$2,IF(J180=0,-'MONTH 2'!$B$2,-('MONTH 2'!$B$2*2))))))*E180),0))</f>
        <v>0</v>
      </c>
      <c r="U180">
        <f t="shared" si="6"/>
        <v>1</v>
      </c>
    </row>
    <row r="181" spans="8:21" ht="16" x14ac:dyDescent="0.2">
      <c r="H181" s="22"/>
      <c r="I181" s="22"/>
      <c r="J181" s="22"/>
      <c r="M181" s="17"/>
      <c r="N181" s="26">
        <f>((G181-1)*(1-(IF(H181="no",0,'MONTH 2'!$B$3)))+1)</f>
        <v>5.0000000000000044E-2</v>
      </c>
      <c r="O181" s="26">
        <f t="shared" si="7"/>
        <v>0</v>
      </c>
      <c r="P181" s="28">
        <f>IF(ISBLANK(M181),,IF(ISBLANK(F181),,(IF(M181="WON-EW",((((F181-1)*J181)*'MONTH 2'!$B$2)+('MONTH 2'!$B$2*(F181-1))),IF(M181="WON",((((F181-1)*J181)*'MONTH 2'!$B$2)+('MONTH 2'!$B$2*(F181-1))),IF(M181="PLACED",((((F181-1)*J181)*'MONTH 2'!$B$2)-'MONTH 2'!$B$2),IF(J181=0,-'MONTH 2'!$B$2,IF(J181=0,-'MONTH 2'!$B$2,-('MONTH 2'!$B$2*2)))))))*E181))</f>
        <v>0</v>
      </c>
      <c r="Q181" s="27">
        <f>IF(ISBLANK(M181),,IF(ISBLANK(G181),,(IF(M181="WON-EW",((((N181-1)*J181)*'MONTH 2'!$B$2)+('MONTH 2'!$B$2*(N181-1))),IF(M181="WON",((((N181-1)*J181)*'MONTH 2'!$B$2)+('MONTH 2'!$B$2*(N181-1))),IF(M181="PLACED",((((N181-1)*J181)*'MONTH 2'!$B$2)-'MONTH 2'!$B$2),IF(J181=0,-'MONTH 2'!$B$2,IF(J181=0,-'MONTH 2'!$B$2,-('MONTH 2'!$B$2*2)))))))*E181))</f>
        <v>0</v>
      </c>
      <c r="R181" s="27">
        <f>IF(ISBLANK(M181),,IF(U181&lt;&gt;1,((IF(M181="WON-EW",(((K181-1)*'MONTH 2'!$B$2)*(1-$B$3))+(((L181-1)*'MONTH 2'!$B$2)*(1-$B$3)),IF(M181="WON",(((K181-1)*'MONTH 2'!$B$2)*(1-$B$3)),IF(M181="PLACED",(((L181-1)*'MONTH 2'!$B$2)*(1-$B$3))-'MONTH 2'!$B$2,IF(J181=0,-'MONTH 2'!$B$2,-('MONTH 2'!$B$2*2))))))*E181),0))</f>
        <v>0</v>
      </c>
      <c r="U181">
        <f t="shared" si="6"/>
        <v>1</v>
      </c>
    </row>
    <row r="182" spans="8:21" ht="16" x14ac:dyDescent="0.2">
      <c r="H182" s="22"/>
      <c r="I182" s="22"/>
      <c r="J182" s="22"/>
      <c r="M182" s="17"/>
      <c r="N182" s="26">
        <f>((G182-1)*(1-(IF(H182="no",0,'MONTH 2'!$B$3)))+1)</f>
        <v>5.0000000000000044E-2</v>
      </c>
      <c r="O182" s="26">
        <f t="shared" si="7"/>
        <v>0</v>
      </c>
      <c r="P182" s="28">
        <f>IF(ISBLANK(M182),,IF(ISBLANK(F182),,(IF(M182="WON-EW",((((F182-1)*J182)*'MONTH 2'!$B$2)+('MONTH 2'!$B$2*(F182-1))),IF(M182="WON",((((F182-1)*J182)*'MONTH 2'!$B$2)+('MONTH 2'!$B$2*(F182-1))),IF(M182="PLACED",((((F182-1)*J182)*'MONTH 2'!$B$2)-'MONTH 2'!$B$2),IF(J182=0,-'MONTH 2'!$B$2,IF(J182=0,-'MONTH 2'!$B$2,-('MONTH 2'!$B$2*2)))))))*E182))</f>
        <v>0</v>
      </c>
      <c r="Q182" s="27">
        <f>IF(ISBLANK(M182),,IF(ISBLANK(G182),,(IF(M182="WON-EW",((((N182-1)*J182)*'MONTH 2'!$B$2)+('MONTH 2'!$B$2*(N182-1))),IF(M182="WON",((((N182-1)*J182)*'MONTH 2'!$B$2)+('MONTH 2'!$B$2*(N182-1))),IF(M182="PLACED",((((N182-1)*J182)*'MONTH 2'!$B$2)-'MONTH 2'!$B$2),IF(J182=0,-'MONTH 2'!$B$2,IF(J182=0,-'MONTH 2'!$B$2,-('MONTH 2'!$B$2*2)))))))*E182))</f>
        <v>0</v>
      </c>
      <c r="R182" s="27">
        <f>IF(ISBLANK(M182),,IF(U182&lt;&gt;1,((IF(M182="WON-EW",(((K182-1)*'MONTH 2'!$B$2)*(1-$B$3))+(((L182-1)*'MONTH 2'!$B$2)*(1-$B$3)),IF(M182="WON",(((K182-1)*'MONTH 2'!$B$2)*(1-$B$3)),IF(M182="PLACED",(((L182-1)*'MONTH 2'!$B$2)*(1-$B$3))-'MONTH 2'!$B$2,IF(J182=0,-'MONTH 2'!$B$2,-('MONTH 2'!$B$2*2))))))*E182),0))</f>
        <v>0</v>
      </c>
      <c r="U182">
        <f t="shared" si="6"/>
        <v>1</v>
      </c>
    </row>
    <row r="183" spans="8:21" ht="16" x14ac:dyDescent="0.2">
      <c r="H183" s="22"/>
      <c r="I183" s="22"/>
      <c r="J183" s="22"/>
      <c r="M183" s="17"/>
      <c r="N183" s="26">
        <f>((G183-1)*(1-(IF(H183="no",0,'MONTH 2'!$B$3)))+1)</f>
        <v>5.0000000000000044E-2</v>
      </c>
      <c r="O183" s="26">
        <f t="shared" si="7"/>
        <v>0</v>
      </c>
      <c r="P183" s="28">
        <f>IF(ISBLANK(M183),,IF(ISBLANK(F183),,(IF(M183="WON-EW",((((F183-1)*J183)*'MONTH 2'!$B$2)+('MONTH 2'!$B$2*(F183-1))),IF(M183="WON",((((F183-1)*J183)*'MONTH 2'!$B$2)+('MONTH 2'!$B$2*(F183-1))),IF(M183="PLACED",((((F183-1)*J183)*'MONTH 2'!$B$2)-'MONTH 2'!$B$2),IF(J183=0,-'MONTH 2'!$B$2,IF(J183=0,-'MONTH 2'!$B$2,-('MONTH 2'!$B$2*2)))))))*E183))</f>
        <v>0</v>
      </c>
      <c r="Q183" s="27">
        <f>IF(ISBLANK(M183),,IF(ISBLANK(G183),,(IF(M183="WON-EW",((((N183-1)*J183)*'MONTH 2'!$B$2)+('MONTH 2'!$B$2*(N183-1))),IF(M183="WON",((((N183-1)*J183)*'MONTH 2'!$B$2)+('MONTH 2'!$B$2*(N183-1))),IF(M183="PLACED",((((N183-1)*J183)*'MONTH 2'!$B$2)-'MONTH 2'!$B$2),IF(J183=0,-'MONTH 2'!$B$2,IF(J183=0,-'MONTH 2'!$B$2,-('MONTH 2'!$B$2*2)))))))*E183))</f>
        <v>0</v>
      </c>
      <c r="R183" s="27">
        <f>IF(ISBLANK(M183),,IF(U183&lt;&gt;1,((IF(M183="WON-EW",(((K183-1)*'MONTH 2'!$B$2)*(1-$B$3))+(((L183-1)*'MONTH 2'!$B$2)*(1-$B$3)),IF(M183="WON",(((K183-1)*'MONTH 2'!$B$2)*(1-$B$3)),IF(M183="PLACED",(((L183-1)*'MONTH 2'!$B$2)*(1-$B$3))-'MONTH 2'!$B$2,IF(J183=0,-'MONTH 2'!$B$2,-('MONTH 2'!$B$2*2))))))*E183),0))</f>
        <v>0</v>
      </c>
      <c r="U183">
        <f t="shared" si="6"/>
        <v>1</v>
      </c>
    </row>
    <row r="184" spans="8:21" ht="16" x14ac:dyDescent="0.2">
      <c r="H184" s="22"/>
      <c r="I184" s="22"/>
      <c r="J184" s="22"/>
      <c r="M184" s="17"/>
      <c r="N184" s="26">
        <f>((G184-1)*(1-(IF(H184="no",0,'MONTH 2'!$B$3)))+1)</f>
        <v>5.0000000000000044E-2</v>
      </c>
      <c r="O184" s="26">
        <f t="shared" si="7"/>
        <v>0</v>
      </c>
      <c r="P184" s="28">
        <f>IF(ISBLANK(M184),,IF(ISBLANK(F184),,(IF(M184="WON-EW",((((F184-1)*J184)*'MONTH 2'!$B$2)+('MONTH 2'!$B$2*(F184-1))),IF(M184="WON",((((F184-1)*J184)*'MONTH 2'!$B$2)+('MONTH 2'!$B$2*(F184-1))),IF(M184="PLACED",((((F184-1)*J184)*'MONTH 2'!$B$2)-'MONTH 2'!$B$2),IF(J184=0,-'MONTH 2'!$B$2,IF(J184=0,-'MONTH 2'!$B$2,-('MONTH 2'!$B$2*2)))))))*E184))</f>
        <v>0</v>
      </c>
      <c r="Q184" s="27">
        <f>IF(ISBLANK(M184),,IF(ISBLANK(G184),,(IF(M184="WON-EW",((((N184-1)*J184)*'MONTH 2'!$B$2)+('MONTH 2'!$B$2*(N184-1))),IF(M184="WON",((((N184-1)*J184)*'MONTH 2'!$B$2)+('MONTH 2'!$B$2*(N184-1))),IF(M184="PLACED",((((N184-1)*J184)*'MONTH 2'!$B$2)-'MONTH 2'!$B$2),IF(J184=0,-'MONTH 2'!$B$2,IF(J184=0,-'MONTH 2'!$B$2,-('MONTH 2'!$B$2*2)))))))*E184))</f>
        <v>0</v>
      </c>
      <c r="R184" s="27">
        <f>IF(ISBLANK(M184),,IF(U184&lt;&gt;1,((IF(M184="WON-EW",(((K184-1)*'MONTH 2'!$B$2)*(1-$B$3))+(((L184-1)*'MONTH 2'!$B$2)*(1-$B$3)),IF(M184="WON",(((K184-1)*'MONTH 2'!$B$2)*(1-$B$3)),IF(M184="PLACED",(((L184-1)*'MONTH 2'!$B$2)*(1-$B$3))-'MONTH 2'!$B$2,IF(J184=0,-'MONTH 2'!$B$2,-('MONTH 2'!$B$2*2))))))*E184),0))</f>
        <v>0</v>
      </c>
      <c r="U184">
        <f t="shared" si="6"/>
        <v>1</v>
      </c>
    </row>
    <row r="185" spans="8:21" ht="16" x14ac:dyDescent="0.2">
      <c r="H185" s="22"/>
      <c r="I185" s="22"/>
      <c r="J185" s="22"/>
      <c r="M185" s="17"/>
      <c r="N185" s="26">
        <f>((G185-1)*(1-(IF(H185="no",0,'MONTH 2'!$B$3)))+1)</f>
        <v>5.0000000000000044E-2</v>
      </c>
      <c r="O185" s="26">
        <f t="shared" si="7"/>
        <v>0</v>
      </c>
      <c r="P185" s="28">
        <f>IF(ISBLANK(M185),,IF(ISBLANK(F185),,(IF(M185="WON-EW",((((F185-1)*J185)*'MONTH 2'!$B$2)+('MONTH 2'!$B$2*(F185-1))),IF(M185="WON",((((F185-1)*J185)*'MONTH 2'!$B$2)+('MONTH 2'!$B$2*(F185-1))),IF(M185="PLACED",((((F185-1)*J185)*'MONTH 2'!$B$2)-'MONTH 2'!$B$2),IF(J185=0,-'MONTH 2'!$B$2,IF(J185=0,-'MONTH 2'!$B$2,-('MONTH 2'!$B$2*2)))))))*E185))</f>
        <v>0</v>
      </c>
      <c r="Q185" s="27">
        <f>IF(ISBLANK(M185),,IF(ISBLANK(G185),,(IF(M185="WON-EW",((((N185-1)*J185)*'MONTH 2'!$B$2)+('MONTH 2'!$B$2*(N185-1))),IF(M185="WON",((((N185-1)*J185)*'MONTH 2'!$B$2)+('MONTH 2'!$B$2*(N185-1))),IF(M185="PLACED",((((N185-1)*J185)*'MONTH 2'!$B$2)-'MONTH 2'!$B$2),IF(J185=0,-'MONTH 2'!$B$2,IF(J185=0,-'MONTH 2'!$B$2,-('MONTH 2'!$B$2*2)))))))*E185))</f>
        <v>0</v>
      </c>
      <c r="R185" s="27">
        <f>IF(ISBLANK(M185),,IF(U185&lt;&gt;1,((IF(M185="WON-EW",(((K185-1)*'MONTH 2'!$B$2)*(1-$B$3))+(((L185-1)*'MONTH 2'!$B$2)*(1-$B$3)),IF(M185="WON",(((K185-1)*'MONTH 2'!$B$2)*(1-$B$3)),IF(M185="PLACED",(((L185-1)*'MONTH 2'!$B$2)*(1-$B$3))-'MONTH 2'!$B$2,IF(J185=0,-'MONTH 2'!$B$2,-('MONTH 2'!$B$2*2))))))*E185),0))</f>
        <v>0</v>
      </c>
      <c r="U185">
        <f t="shared" si="6"/>
        <v>1</v>
      </c>
    </row>
    <row r="186" spans="8:21" ht="16" x14ac:dyDescent="0.2">
      <c r="H186" s="22"/>
      <c r="I186" s="22"/>
      <c r="J186" s="22"/>
      <c r="M186" s="17"/>
      <c r="N186" s="26">
        <f>((G186-1)*(1-(IF(H186="no",0,'MONTH 2'!$B$3)))+1)</f>
        <v>5.0000000000000044E-2</v>
      </c>
      <c r="O186" s="26">
        <f t="shared" si="7"/>
        <v>0</v>
      </c>
      <c r="P186" s="28">
        <f>IF(ISBLANK(M186),,IF(ISBLANK(F186),,(IF(M186="WON-EW",((((F186-1)*J186)*'MONTH 2'!$B$2)+('MONTH 2'!$B$2*(F186-1))),IF(M186="WON",((((F186-1)*J186)*'MONTH 2'!$B$2)+('MONTH 2'!$B$2*(F186-1))),IF(M186="PLACED",((((F186-1)*J186)*'MONTH 2'!$B$2)-'MONTH 2'!$B$2),IF(J186=0,-'MONTH 2'!$B$2,IF(J186=0,-'MONTH 2'!$B$2,-('MONTH 2'!$B$2*2)))))))*E186))</f>
        <v>0</v>
      </c>
      <c r="Q186" s="27">
        <f>IF(ISBLANK(M186),,IF(ISBLANK(G186),,(IF(M186="WON-EW",((((N186-1)*J186)*'MONTH 2'!$B$2)+('MONTH 2'!$B$2*(N186-1))),IF(M186="WON",((((N186-1)*J186)*'MONTH 2'!$B$2)+('MONTH 2'!$B$2*(N186-1))),IF(M186="PLACED",((((N186-1)*J186)*'MONTH 2'!$B$2)-'MONTH 2'!$B$2),IF(J186=0,-'MONTH 2'!$B$2,IF(J186=0,-'MONTH 2'!$B$2,-('MONTH 2'!$B$2*2)))))))*E186))</f>
        <v>0</v>
      </c>
      <c r="R186" s="27">
        <f>IF(ISBLANK(M186),,IF(U186&lt;&gt;1,((IF(M186="WON-EW",(((K186-1)*'MONTH 2'!$B$2)*(1-$B$3))+(((L186-1)*'MONTH 2'!$B$2)*(1-$B$3)),IF(M186="WON",(((K186-1)*'MONTH 2'!$B$2)*(1-$B$3)),IF(M186="PLACED",(((L186-1)*'MONTH 2'!$B$2)*(1-$B$3))-'MONTH 2'!$B$2,IF(J186=0,-'MONTH 2'!$B$2,-('MONTH 2'!$B$2*2))))))*E186),0))</f>
        <v>0</v>
      </c>
      <c r="U186">
        <f t="shared" si="6"/>
        <v>1</v>
      </c>
    </row>
    <row r="187" spans="8:21" ht="16" x14ac:dyDescent="0.2">
      <c r="H187" s="22"/>
      <c r="I187" s="22"/>
      <c r="J187" s="22"/>
      <c r="M187" s="17"/>
      <c r="N187" s="26">
        <f>((G187-1)*(1-(IF(H187="no",0,'MONTH 2'!$B$3)))+1)</f>
        <v>5.0000000000000044E-2</v>
      </c>
      <c r="O187" s="26">
        <f t="shared" si="7"/>
        <v>0</v>
      </c>
      <c r="P187" s="28">
        <f>IF(ISBLANK(M187),,IF(ISBLANK(F187),,(IF(M187="WON-EW",((((F187-1)*J187)*'MONTH 2'!$B$2)+('MONTH 2'!$B$2*(F187-1))),IF(M187="WON",((((F187-1)*J187)*'MONTH 2'!$B$2)+('MONTH 2'!$B$2*(F187-1))),IF(M187="PLACED",((((F187-1)*J187)*'MONTH 2'!$B$2)-'MONTH 2'!$B$2),IF(J187=0,-'MONTH 2'!$B$2,IF(J187=0,-'MONTH 2'!$B$2,-('MONTH 2'!$B$2*2)))))))*E187))</f>
        <v>0</v>
      </c>
      <c r="Q187" s="27">
        <f>IF(ISBLANK(M187),,IF(ISBLANK(G187),,(IF(M187="WON-EW",((((N187-1)*J187)*'MONTH 2'!$B$2)+('MONTH 2'!$B$2*(N187-1))),IF(M187="WON",((((N187-1)*J187)*'MONTH 2'!$B$2)+('MONTH 2'!$B$2*(N187-1))),IF(M187="PLACED",((((N187-1)*J187)*'MONTH 2'!$B$2)-'MONTH 2'!$B$2),IF(J187=0,-'MONTH 2'!$B$2,IF(J187=0,-'MONTH 2'!$B$2,-('MONTH 2'!$B$2*2)))))))*E187))</f>
        <v>0</v>
      </c>
      <c r="R187" s="27">
        <f>IF(ISBLANK(M187),,IF(U187&lt;&gt;1,((IF(M187="WON-EW",(((K187-1)*'MONTH 2'!$B$2)*(1-$B$3))+(((L187-1)*'MONTH 2'!$B$2)*(1-$B$3)),IF(M187="WON",(((K187-1)*'MONTH 2'!$B$2)*(1-$B$3)),IF(M187="PLACED",(((L187-1)*'MONTH 2'!$B$2)*(1-$B$3))-'MONTH 2'!$B$2,IF(J187=0,-'MONTH 2'!$B$2,-('MONTH 2'!$B$2*2))))))*E187),0))</f>
        <v>0</v>
      </c>
      <c r="U187">
        <f t="shared" si="6"/>
        <v>1</v>
      </c>
    </row>
    <row r="188" spans="8:21" ht="16" x14ac:dyDescent="0.2">
      <c r="H188" s="22"/>
      <c r="I188" s="22"/>
      <c r="J188" s="22"/>
      <c r="M188" s="17"/>
      <c r="N188" s="26">
        <f>((G188-1)*(1-(IF(H188="no",0,'MONTH 2'!$B$3)))+1)</f>
        <v>5.0000000000000044E-2</v>
      </c>
      <c r="O188" s="26">
        <f t="shared" si="7"/>
        <v>0</v>
      </c>
      <c r="P188" s="28">
        <f>IF(ISBLANK(M188),,IF(ISBLANK(F188),,(IF(M188="WON-EW",((((F188-1)*J188)*'MONTH 2'!$B$2)+('MONTH 2'!$B$2*(F188-1))),IF(M188="WON",((((F188-1)*J188)*'MONTH 2'!$B$2)+('MONTH 2'!$B$2*(F188-1))),IF(M188="PLACED",((((F188-1)*J188)*'MONTH 2'!$B$2)-'MONTH 2'!$B$2),IF(J188=0,-'MONTH 2'!$B$2,IF(J188=0,-'MONTH 2'!$B$2,-('MONTH 2'!$B$2*2)))))))*E188))</f>
        <v>0</v>
      </c>
      <c r="Q188" s="27">
        <f>IF(ISBLANK(M188),,IF(ISBLANK(G188),,(IF(M188="WON-EW",((((N188-1)*J188)*'MONTH 2'!$B$2)+('MONTH 2'!$B$2*(N188-1))),IF(M188="WON",((((N188-1)*J188)*'MONTH 2'!$B$2)+('MONTH 2'!$B$2*(N188-1))),IF(M188="PLACED",((((N188-1)*J188)*'MONTH 2'!$B$2)-'MONTH 2'!$B$2),IF(J188=0,-'MONTH 2'!$B$2,IF(J188=0,-'MONTH 2'!$B$2,-('MONTH 2'!$B$2*2)))))))*E188))</f>
        <v>0</v>
      </c>
      <c r="R188" s="27">
        <f>IF(ISBLANK(M188),,IF(U188&lt;&gt;1,((IF(M188="WON-EW",(((K188-1)*'MONTH 2'!$B$2)*(1-$B$3))+(((L188-1)*'MONTH 2'!$B$2)*(1-$B$3)),IF(M188="WON",(((K188-1)*'MONTH 2'!$B$2)*(1-$B$3)),IF(M188="PLACED",(((L188-1)*'MONTH 2'!$B$2)*(1-$B$3))-'MONTH 2'!$B$2,IF(J188=0,-'MONTH 2'!$B$2,-('MONTH 2'!$B$2*2))))))*E188),0))</f>
        <v>0</v>
      </c>
      <c r="U188">
        <f t="shared" si="6"/>
        <v>1</v>
      </c>
    </row>
    <row r="189" spans="8:21" ht="16" x14ac:dyDescent="0.2">
      <c r="H189" s="22"/>
      <c r="I189" s="22"/>
      <c r="J189" s="22"/>
      <c r="M189" s="17"/>
      <c r="N189" s="26">
        <f>((G189-1)*(1-(IF(H189="no",0,'MONTH 2'!$B$3)))+1)</f>
        <v>5.0000000000000044E-2</v>
      </c>
      <c r="O189" s="26">
        <f t="shared" si="7"/>
        <v>0</v>
      </c>
      <c r="P189" s="28">
        <f>IF(ISBLANK(M189),,IF(ISBLANK(F189),,(IF(M189="WON-EW",((((F189-1)*J189)*'MONTH 2'!$B$2)+('MONTH 2'!$B$2*(F189-1))),IF(M189="WON",((((F189-1)*J189)*'MONTH 2'!$B$2)+('MONTH 2'!$B$2*(F189-1))),IF(M189="PLACED",((((F189-1)*J189)*'MONTH 2'!$B$2)-'MONTH 2'!$B$2),IF(J189=0,-'MONTH 2'!$B$2,IF(J189=0,-'MONTH 2'!$B$2,-('MONTH 2'!$B$2*2)))))))*E189))</f>
        <v>0</v>
      </c>
      <c r="Q189" s="27">
        <f>IF(ISBLANK(M189),,IF(ISBLANK(G189),,(IF(M189="WON-EW",((((N189-1)*J189)*'MONTH 2'!$B$2)+('MONTH 2'!$B$2*(N189-1))),IF(M189="WON",((((N189-1)*J189)*'MONTH 2'!$B$2)+('MONTH 2'!$B$2*(N189-1))),IF(M189="PLACED",((((N189-1)*J189)*'MONTH 2'!$B$2)-'MONTH 2'!$B$2),IF(J189=0,-'MONTH 2'!$B$2,IF(J189=0,-'MONTH 2'!$B$2,-('MONTH 2'!$B$2*2)))))))*E189))</f>
        <v>0</v>
      </c>
      <c r="R189" s="27">
        <f>IF(ISBLANK(M189),,IF(U189&lt;&gt;1,((IF(M189="WON-EW",(((K189-1)*'MONTH 2'!$B$2)*(1-$B$3))+(((L189-1)*'MONTH 2'!$B$2)*(1-$B$3)),IF(M189="WON",(((K189-1)*'MONTH 2'!$B$2)*(1-$B$3)),IF(M189="PLACED",(((L189-1)*'MONTH 2'!$B$2)*(1-$B$3))-'MONTH 2'!$B$2,IF(J189=0,-'MONTH 2'!$B$2,-('MONTH 2'!$B$2*2))))))*E189),0))</f>
        <v>0</v>
      </c>
      <c r="U189">
        <f t="shared" si="6"/>
        <v>1</v>
      </c>
    </row>
    <row r="190" spans="8:21" ht="16" x14ac:dyDescent="0.2">
      <c r="H190" s="22"/>
      <c r="I190" s="22"/>
      <c r="J190" s="22"/>
      <c r="M190" s="17"/>
      <c r="N190" s="26">
        <f>((G190-1)*(1-(IF(H190="no",0,'MONTH 2'!$B$3)))+1)</f>
        <v>5.0000000000000044E-2</v>
      </c>
      <c r="O190" s="26">
        <f t="shared" si="7"/>
        <v>0</v>
      </c>
      <c r="P190" s="28">
        <f>IF(ISBLANK(M190),,IF(ISBLANK(F190),,(IF(M190="WON-EW",((((F190-1)*J190)*'MONTH 2'!$B$2)+('MONTH 2'!$B$2*(F190-1))),IF(M190="WON",((((F190-1)*J190)*'MONTH 2'!$B$2)+('MONTH 2'!$B$2*(F190-1))),IF(M190="PLACED",((((F190-1)*J190)*'MONTH 2'!$B$2)-'MONTH 2'!$B$2),IF(J190=0,-'MONTH 2'!$B$2,IF(J190=0,-'MONTH 2'!$B$2,-('MONTH 2'!$B$2*2)))))))*E190))</f>
        <v>0</v>
      </c>
      <c r="Q190" s="27">
        <f>IF(ISBLANK(M190),,IF(ISBLANK(G190),,(IF(M190="WON-EW",((((N190-1)*J190)*'MONTH 2'!$B$2)+('MONTH 2'!$B$2*(N190-1))),IF(M190="WON",((((N190-1)*J190)*'MONTH 2'!$B$2)+('MONTH 2'!$B$2*(N190-1))),IF(M190="PLACED",((((N190-1)*J190)*'MONTH 2'!$B$2)-'MONTH 2'!$B$2),IF(J190=0,-'MONTH 2'!$B$2,IF(J190=0,-'MONTH 2'!$B$2,-('MONTH 2'!$B$2*2)))))))*E190))</f>
        <v>0</v>
      </c>
      <c r="R190" s="27">
        <f>IF(ISBLANK(M190),,IF(U190&lt;&gt;1,((IF(M190="WON-EW",(((K190-1)*'MONTH 2'!$B$2)*(1-$B$3))+(((L190-1)*'MONTH 2'!$B$2)*(1-$B$3)),IF(M190="WON",(((K190-1)*'MONTH 2'!$B$2)*(1-$B$3)),IF(M190="PLACED",(((L190-1)*'MONTH 2'!$B$2)*(1-$B$3))-'MONTH 2'!$B$2,IF(J190=0,-'MONTH 2'!$B$2,-('MONTH 2'!$B$2*2))))))*E190),0))</f>
        <v>0</v>
      </c>
      <c r="U190">
        <f t="shared" si="6"/>
        <v>1</v>
      </c>
    </row>
    <row r="191" spans="8:21" ht="16" x14ac:dyDescent="0.2">
      <c r="H191" s="22"/>
      <c r="I191" s="22"/>
      <c r="J191" s="22"/>
      <c r="M191" s="17"/>
      <c r="N191" s="26">
        <f>((G191-1)*(1-(IF(H191="no",0,'MONTH 2'!$B$3)))+1)</f>
        <v>5.0000000000000044E-2</v>
      </c>
      <c r="O191" s="26">
        <f t="shared" si="7"/>
        <v>0</v>
      </c>
      <c r="P191" s="28">
        <f>IF(ISBLANK(M191),,IF(ISBLANK(F191),,(IF(M191="WON-EW",((((F191-1)*J191)*'MONTH 2'!$B$2)+('MONTH 2'!$B$2*(F191-1))),IF(M191="WON",((((F191-1)*J191)*'MONTH 2'!$B$2)+('MONTH 2'!$B$2*(F191-1))),IF(M191="PLACED",((((F191-1)*J191)*'MONTH 2'!$B$2)-'MONTH 2'!$B$2),IF(J191=0,-'MONTH 2'!$B$2,IF(J191=0,-'MONTH 2'!$B$2,-('MONTH 2'!$B$2*2)))))))*E191))</f>
        <v>0</v>
      </c>
      <c r="Q191" s="27">
        <f>IF(ISBLANK(M191),,IF(ISBLANK(G191),,(IF(M191="WON-EW",((((N191-1)*J191)*'MONTH 2'!$B$2)+('MONTH 2'!$B$2*(N191-1))),IF(M191="WON",((((N191-1)*J191)*'MONTH 2'!$B$2)+('MONTH 2'!$B$2*(N191-1))),IF(M191="PLACED",((((N191-1)*J191)*'MONTH 2'!$B$2)-'MONTH 2'!$B$2),IF(J191=0,-'MONTH 2'!$B$2,IF(J191=0,-'MONTH 2'!$B$2,-('MONTH 2'!$B$2*2)))))))*E191))</f>
        <v>0</v>
      </c>
      <c r="R191" s="27">
        <f>IF(ISBLANK(M191),,IF(U191&lt;&gt;1,((IF(M191="WON-EW",(((K191-1)*'MONTH 2'!$B$2)*(1-$B$3))+(((L191-1)*'MONTH 2'!$B$2)*(1-$B$3)),IF(M191="WON",(((K191-1)*'MONTH 2'!$B$2)*(1-$B$3)),IF(M191="PLACED",(((L191-1)*'MONTH 2'!$B$2)*(1-$B$3))-'MONTH 2'!$B$2,IF(J191=0,-'MONTH 2'!$B$2,-('MONTH 2'!$B$2*2))))))*E191),0))</f>
        <v>0</v>
      </c>
      <c r="U191">
        <f t="shared" si="6"/>
        <v>1</v>
      </c>
    </row>
    <row r="192" spans="8:21" ht="16" x14ac:dyDescent="0.2">
      <c r="H192" s="22"/>
      <c r="I192" s="22"/>
      <c r="J192" s="22"/>
      <c r="M192" s="17"/>
      <c r="N192" s="26">
        <f>((G192-1)*(1-(IF(H192="no",0,'MONTH 2'!$B$3)))+1)</f>
        <v>5.0000000000000044E-2</v>
      </c>
      <c r="O192" s="26">
        <f t="shared" si="7"/>
        <v>0</v>
      </c>
      <c r="P192" s="28">
        <f>IF(ISBLANK(M192),,IF(ISBLANK(F192),,(IF(M192="WON-EW",((((F192-1)*J192)*'MONTH 2'!$B$2)+('MONTH 2'!$B$2*(F192-1))),IF(M192="WON",((((F192-1)*J192)*'MONTH 2'!$B$2)+('MONTH 2'!$B$2*(F192-1))),IF(M192="PLACED",((((F192-1)*J192)*'MONTH 2'!$B$2)-'MONTH 2'!$B$2),IF(J192=0,-'MONTH 2'!$B$2,IF(J192=0,-'MONTH 2'!$B$2,-('MONTH 2'!$B$2*2)))))))*E192))</f>
        <v>0</v>
      </c>
      <c r="Q192" s="27">
        <f>IF(ISBLANK(M192),,IF(ISBLANK(G192),,(IF(M192="WON-EW",((((N192-1)*J192)*'MONTH 2'!$B$2)+('MONTH 2'!$B$2*(N192-1))),IF(M192="WON",((((N192-1)*J192)*'MONTH 2'!$B$2)+('MONTH 2'!$B$2*(N192-1))),IF(M192="PLACED",((((N192-1)*J192)*'MONTH 2'!$B$2)-'MONTH 2'!$B$2),IF(J192=0,-'MONTH 2'!$B$2,IF(J192=0,-'MONTH 2'!$B$2,-('MONTH 2'!$B$2*2)))))))*E192))</f>
        <v>0</v>
      </c>
      <c r="R192" s="27">
        <f>IF(ISBLANK(M192),,IF(U192&lt;&gt;1,((IF(M192="WON-EW",(((K192-1)*'MONTH 2'!$B$2)*(1-$B$3))+(((L192-1)*'MONTH 2'!$B$2)*(1-$B$3)),IF(M192="WON",(((K192-1)*'MONTH 2'!$B$2)*(1-$B$3)),IF(M192="PLACED",(((L192-1)*'MONTH 2'!$B$2)*(1-$B$3))-'MONTH 2'!$B$2,IF(J192=0,-'MONTH 2'!$B$2,-('MONTH 2'!$B$2*2))))))*E192),0))</f>
        <v>0</v>
      </c>
      <c r="U192">
        <f t="shared" si="6"/>
        <v>1</v>
      </c>
    </row>
    <row r="193" spans="8:21" ht="16" x14ac:dyDescent="0.2">
      <c r="H193" s="22"/>
      <c r="I193" s="22"/>
      <c r="J193" s="22"/>
      <c r="M193" s="17"/>
      <c r="N193" s="26">
        <f>((G193-1)*(1-(IF(H193="no",0,'MONTH 2'!$B$3)))+1)</f>
        <v>5.0000000000000044E-2</v>
      </c>
      <c r="O193" s="26">
        <f t="shared" si="7"/>
        <v>0</v>
      </c>
      <c r="P193" s="28">
        <f>IF(ISBLANK(M193),,IF(ISBLANK(F193),,(IF(M193="WON-EW",((((F193-1)*J193)*'MONTH 2'!$B$2)+('MONTH 2'!$B$2*(F193-1))),IF(M193="WON",((((F193-1)*J193)*'MONTH 2'!$B$2)+('MONTH 2'!$B$2*(F193-1))),IF(M193="PLACED",((((F193-1)*J193)*'MONTH 2'!$B$2)-'MONTH 2'!$B$2),IF(J193=0,-'MONTH 2'!$B$2,IF(J193=0,-'MONTH 2'!$B$2,-('MONTH 2'!$B$2*2)))))))*E193))</f>
        <v>0</v>
      </c>
      <c r="Q193" s="27">
        <f>IF(ISBLANK(M193),,IF(ISBLANK(G193),,(IF(M193="WON-EW",((((N193-1)*J193)*'MONTH 2'!$B$2)+('MONTH 2'!$B$2*(N193-1))),IF(M193="WON",((((N193-1)*J193)*'MONTH 2'!$B$2)+('MONTH 2'!$B$2*(N193-1))),IF(M193="PLACED",((((N193-1)*J193)*'MONTH 2'!$B$2)-'MONTH 2'!$B$2),IF(J193=0,-'MONTH 2'!$B$2,IF(J193=0,-'MONTH 2'!$B$2,-('MONTH 2'!$B$2*2)))))))*E193))</f>
        <v>0</v>
      </c>
      <c r="R193" s="27">
        <f>IF(ISBLANK(M193),,IF(U193&lt;&gt;1,((IF(M193="WON-EW",(((K193-1)*'MONTH 2'!$B$2)*(1-$B$3))+(((L193-1)*'MONTH 2'!$B$2)*(1-$B$3)),IF(M193="WON",(((K193-1)*'MONTH 2'!$B$2)*(1-$B$3)),IF(M193="PLACED",(((L193-1)*'MONTH 2'!$B$2)*(1-$B$3))-'MONTH 2'!$B$2,IF(J193=0,-'MONTH 2'!$B$2,-('MONTH 2'!$B$2*2))))))*E193),0))</f>
        <v>0</v>
      </c>
      <c r="U193">
        <f t="shared" si="6"/>
        <v>1</v>
      </c>
    </row>
    <row r="194" spans="8:21" ht="16" x14ac:dyDescent="0.2">
      <c r="H194" s="22"/>
      <c r="I194" s="22"/>
      <c r="J194" s="22"/>
      <c r="M194" s="17"/>
      <c r="N194" s="26">
        <f>((G194-1)*(1-(IF(H194="no",0,'MONTH 2'!$B$3)))+1)</f>
        <v>5.0000000000000044E-2</v>
      </c>
      <c r="O194" s="26">
        <f t="shared" si="7"/>
        <v>0</v>
      </c>
      <c r="P194" s="28">
        <f>IF(ISBLANK(M194),,IF(ISBLANK(F194),,(IF(M194="WON-EW",((((F194-1)*J194)*'MONTH 2'!$B$2)+('MONTH 2'!$B$2*(F194-1))),IF(M194="WON",((((F194-1)*J194)*'MONTH 2'!$B$2)+('MONTH 2'!$B$2*(F194-1))),IF(M194="PLACED",((((F194-1)*J194)*'MONTH 2'!$B$2)-'MONTH 2'!$B$2),IF(J194=0,-'MONTH 2'!$B$2,IF(J194=0,-'MONTH 2'!$B$2,-('MONTH 2'!$B$2*2)))))))*E194))</f>
        <v>0</v>
      </c>
      <c r="Q194" s="27">
        <f>IF(ISBLANK(M194),,IF(ISBLANK(G194),,(IF(M194="WON-EW",((((N194-1)*J194)*'MONTH 2'!$B$2)+('MONTH 2'!$B$2*(N194-1))),IF(M194="WON",((((N194-1)*J194)*'MONTH 2'!$B$2)+('MONTH 2'!$B$2*(N194-1))),IF(M194="PLACED",((((N194-1)*J194)*'MONTH 2'!$B$2)-'MONTH 2'!$B$2),IF(J194=0,-'MONTH 2'!$B$2,IF(J194=0,-'MONTH 2'!$B$2,-('MONTH 2'!$B$2*2)))))))*E194))</f>
        <v>0</v>
      </c>
      <c r="R194" s="27">
        <f>IF(ISBLANK(M194),,IF(U194&lt;&gt;1,((IF(M194="WON-EW",(((K194-1)*'MONTH 2'!$B$2)*(1-$B$3))+(((L194-1)*'MONTH 2'!$B$2)*(1-$B$3)),IF(M194="WON",(((K194-1)*'MONTH 2'!$B$2)*(1-$B$3)),IF(M194="PLACED",(((L194-1)*'MONTH 2'!$B$2)*(1-$B$3))-'MONTH 2'!$B$2,IF(J194=0,-'MONTH 2'!$B$2,-('MONTH 2'!$B$2*2))))))*E194),0))</f>
        <v>0</v>
      </c>
      <c r="U194">
        <f t="shared" si="6"/>
        <v>1</v>
      </c>
    </row>
    <row r="195" spans="8:21" ht="16" x14ac:dyDescent="0.2">
      <c r="H195" s="22"/>
      <c r="I195" s="22"/>
      <c r="J195" s="22"/>
      <c r="M195" s="17"/>
      <c r="N195" s="26">
        <f>((G195-1)*(1-(IF(H195="no",0,'MONTH 2'!$B$3)))+1)</f>
        <v>5.0000000000000044E-2</v>
      </c>
      <c r="O195" s="26">
        <f t="shared" si="7"/>
        <v>0</v>
      </c>
      <c r="P195" s="28">
        <f>IF(ISBLANK(M195),,IF(ISBLANK(F195),,(IF(M195="WON-EW",((((F195-1)*J195)*'MONTH 2'!$B$2)+('MONTH 2'!$B$2*(F195-1))),IF(M195="WON",((((F195-1)*J195)*'MONTH 2'!$B$2)+('MONTH 2'!$B$2*(F195-1))),IF(M195="PLACED",((((F195-1)*J195)*'MONTH 2'!$B$2)-'MONTH 2'!$B$2),IF(J195=0,-'MONTH 2'!$B$2,IF(J195=0,-'MONTH 2'!$B$2,-('MONTH 2'!$B$2*2)))))))*E195))</f>
        <v>0</v>
      </c>
      <c r="Q195" s="27">
        <f>IF(ISBLANK(M195),,IF(ISBLANK(G195),,(IF(M195="WON-EW",((((N195-1)*J195)*'MONTH 2'!$B$2)+('MONTH 2'!$B$2*(N195-1))),IF(M195="WON",((((N195-1)*J195)*'MONTH 2'!$B$2)+('MONTH 2'!$B$2*(N195-1))),IF(M195="PLACED",((((N195-1)*J195)*'MONTH 2'!$B$2)-'MONTH 2'!$B$2),IF(J195=0,-'MONTH 2'!$B$2,IF(J195=0,-'MONTH 2'!$B$2,-('MONTH 2'!$B$2*2)))))))*E195))</f>
        <v>0</v>
      </c>
      <c r="R195" s="27">
        <f>IF(ISBLANK(M195),,IF(U195&lt;&gt;1,((IF(M195="WON-EW",(((K195-1)*'MONTH 2'!$B$2)*(1-$B$3))+(((L195-1)*'MONTH 2'!$B$2)*(1-$B$3)),IF(M195="WON",(((K195-1)*'MONTH 2'!$B$2)*(1-$B$3)),IF(M195="PLACED",(((L195-1)*'MONTH 2'!$B$2)*(1-$B$3))-'MONTH 2'!$B$2,IF(J195=0,-'MONTH 2'!$B$2,-('MONTH 2'!$B$2*2))))))*E195),0))</f>
        <v>0</v>
      </c>
      <c r="U195">
        <f t="shared" si="6"/>
        <v>1</v>
      </c>
    </row>
    <row r="196" spans="8:21" ht="16" x14ac:dyDescent="0.2">
      <c r="H196" s="22"/>
      <c r="I196" s="22"/>
      <c r="J196" s="22"/>
      <c r="M196" s="17"/>
      <c r="N196" s="26">
        <f>((G196-1)*(1-(IF(H196="no",0,'MONTH 2'!$B$3)))+1)</f>
        <v>5.0000000000000044E-2</v>
      </c>
      <c r="O196" s="26">
        <f t="shared" si="7"/>
        <v>0</v>
      </c>
      <c r="P196" s="28">
        <f>IF(ISBLANK(M196),,IF(ISBLANK(F196),,(IF(M196="WON-EW",((((F196-1)*J196)*'MONTH 2'!$B$2)+('MONTH 2'!$B$2*(F196-1))),IF(M196="WON",((((F196-1)*J196)*'MONTH 2'!$B$2)+('MONTH 2'!$B$2*(F196-1))),IF(M196="PLACED",((((F196-1)*J196)*'MONTH 2'!$B$2)-'MONTH 2'!$B$2),IF(J196=0,-'MONTH 2'!$B$2,IF(J196=0,-'MONTH 2'!$B$2,-('MONTH 2'!$B$2*2)))))))*E196))</f>
        <v>0</v>
      </c>
      <c r="Q196" s="27">
        <f>IF(ISBLANK(M196),,IF(ISBLANK(G196),,(IF(M196="WON-EW",((((N196-1)*J196)*'MONTH 2'!$B$2)+('MONTH 2'!$B$2*(N196-1))),IF(M196="WON",((((N196-1)*J196)*'MONTH 2'!$B$2)+('MONTH 2'!$B$2*(N196-1))),IF(M196="PLACED",((((N196-1)*J196)*'MONTH 2'!$B$2)-'MONTH 2'!$B$2),IF(J196=0,-'MONTH 2'!$B$2,IF(J196=0,-'MONTH 2'!$B$2,-('MONTH 2'!$B$2*2)))))))*E196))</f>
        <v>0</v>
      </c>
      <c r="R196" s="27">
        <f>IF(ISBLANK(M196),,IF(U196&lt;&gt;1,((IF(M196="WON-EW",(((K196-1)*'MONTH 2'!$B$2)*(1-$B$3))+(((L196-1)*'MONTH 2'!$B$2)*(1-$B$3)),IF(M196="WON",(((K196-1)*'MONTH 2'!$B$2)*(1-$B$3)),IF(M196="PLACED",(((L196-1)*'MONTH 2'!$B$2)*(1-$B$3))-'MONTH 2'!$B$2,IF(J196=0,-'MONTH 2'!$B$2,-('MONTH 2'!$B$2*2))))))*E196),0))</f>
        <v>0</v>
      </c>
      <c r="U196">
        <f t="shared" si="6"/>
        <v>1</v>
      </c>
    </row>
    <row r="197" spans="8:21" ht="16" x14ac:dyDescent="0.2">
      <c r="H197" s="22"/>
      <c r="I197" s="22"/>
      <c r="J197" s="22"/>
      <c r="M197" s="17"/>
      <c r="N197" s="26">
        <f>((G197-1)*(1-(IF(H197="no",0,'MONTH 2'!$B$3)))+1)</f>
        <v>5.0000000000000044E-2</v>
      </c>
      <c r="O197" s="26">
        <f t="shared" si="7"/>
        <v>0</v>
      </c>
      <c r="P197" s="28">
        <f>IF(ISBLANK(M197),,IF(ISBLANK(F197),,(IF(M197="WON-EW",((((F197-1)*J197)*'MONTH 2'!$B$2)+('MONTH 2'!$B$2*(F197-1))),IF(M197="WON",((((F197-1)*J197)*'MONTH 2'!$B$2)+('MONTH 2'!$B$2*(F197-1))),IF(M197="PLACED",((((F197-1)*J197)*'MONTH 2'!$B$2)-'MONTH 2'!$B$2),IF(J197=0,-'MONTH 2'!$B$2,IF(J197=0,-'MONTH 2'!$B$2,-('MONTH 2'!$B$2*2)))))))*E197))</f>
        <v>0</v>
      </c>
      <c r="Q197" s="27">
        <f>IF(ISBLANK(M197),,IF(ISBLANK(G197),,(IF(M197="WON-EW",((((N197-1)*J197)*'MONTH 2'!$B$2)+('MONTH 2'!$B$2*(N197-1))),IF(M197="WON",((((N197-1)*J197)*'MONTH 2'!$B$2)+('MONTH 2'!$B$2*(N197-1))),IF(M197="PLACED",((((N197-1)*J197)*'MONTH 2'!$B$2)-'MONTH 2'!$B$2),IF(J197=0,-'MONTH 2'!$B$2,IF(J197=0,-'MONTH 2'!$B$2,-('MONTH 2'!$B$2*2)))))))*E197))</f>
        <v>0</v>
      </c>
      <c r="R197" s="27">
        <f>IF(ISBLANK(M197),,IF(U197&lt;&gt;1,((IF(M197="WON-EW",(((K197-1)*'MONTH 2'!$B$2)*(1-$B$3))+(((L197-1)*'MONTH 2'!$B$2)*(1-$B$3)),IF(M197="WON",(((K197-1)*'MONTH 2'!$B$2)*(1-$B$3)),IF(M197="PLACED",(((L197-1)*'MONTH 2'!$B$2)*(1-$B$3))-'MONTH 2'!$B$2,IF(J197=0,-'MONTH 2'!$B$2,-('MONTH 2'!$B$2*2))))))*E197),0))</f>
        <v>0</v>
      </c>
      <c r="U197">
        <f t="shared" si="6"/>
        <v>1</v>
      </c>
    </row>
    <row r="198" spans="8:21" ht="16" x14ac:dyDescent="0.2">
      <c r="H198" s="22"/>
      <c r="I198" s="22"/>
      <c r="J198" s="22"/>
      <c r="M198" s="17"/>
      <c r="N198" s="26">
        <f>((G198-1)*(1-(IF(H198="no",0,'MONTH 2'!$B$3)))+1)</f>
        <v>5.0000000000000044E-2</v>
      </c>
      <c r="O198" s="26">
        <f t="shared" si="7"/>
        <v>0</v>
      </c>
      <c r="P198" s="28">
        <f>IF(ISBLANK(M198),,IF(ISBLANK(F198),,(IF(M198="WON-EW",((((F198-1)*J198)*'MONTH 2'!$B$2)+('MONTH 2'!$B$2*(F198-1))),IF(M198="WON",((((F198-1)*J198)*'MONTH 2'!$B$2)+('MONTH 2'!$B$2*(F198-1))),IF(M198="PLACED",((((F198-1)*J198)*'MONTH 2'!$B$2)-'MONTH 2'!$B$2),IF(J198=0,-'MONTH 2'!$B$2,IF(J198=0,-'MONTH 2'!$B$2,-('MONTH 2'!$B$2*2)))))))*E198))</f>
        <v>0</v>
      </c>
      <c r="Q198" s="27">
        <f>IF(ISBLANK(M198),,IF(ISBLANK(G198),,(IF(M198="WON-EW",((((N198-1)*J198)*'MONTH 2'!$B$2)+('MONTH 2'!$B$2*(N198-1))),IF(M198="WON",((((N198-1)*J198)*'MONTH 2'!$B$2)+('MONTH 2'!$B$2*(N198-1))),IF(M198="PLACED",((((N198-1)*J198)*'MONTH 2'!$B$2)-'MONTH 2'!$B$2),IF(J198=0,-'MONTH 2'!$B$2,IF(J198=0,-'MONTH 2'!$B$2,-('MONTH 2'!$B$2*2)))))))*E198))</f>
        <v>0</v>
      </c>
      <c r="R198" s="27">
        <f>IF(ISBLANK(M198),,IF(U198&lt;&gt;1,((IF(M198="WON-EW",(((K198-1)*'MONTH 2'!$B$2)*(1-$B$3))+(((L198-1)*'MONTH 2'!$B$2)*(1-$B$3)),IF(M198="WON",(((K198-1)*'MONTH 2'!$B$2)*(1-$B$3)),IF(M198="PLACED",(((L198-1)*'MONTH 2'!$B$2)*(1-$B$3))-'MONTH 2'!$B$2,IF(J198=0,-'MONTH 2'!$B$2,-('MONTH 2'!$B$2*2))))))*E198),0))</f>
        <v>0</v>
      </c>
      <c r="U198">
        <f t="shared" si="6"/>
        <v>1</v>
      </c>
    </row>
    <row r="199" spans="8:21" ht="16" x14ac:dyDescent="0.2">
      <c r="H199" s="22"/>
      <c r="I199" s="22"/>
      <c r="J199" s="22"/>
      <c r="M199" s="17"/>
      <c r="N199" s="26">
        <f>((G199-1)*(1-(IF(H199="no",0,'MONTH 2'!$B$3)))+1)</f>
        <v>5.0000000000000044E-2</v>
      </c>
      <c r="O199" s="26">
        <f t="shared" si="7"/>
        <v>0</v>
      </c>
      <c r="P199" s="28">
        <f>IF(ISBLANK(M199),,IF(ISBLANK(F199),,(IF(M199="WON-EW",((((F199-1)*J199)*'MONTH 2'!$B$2)+('MONTH 2'!$B$2*(F199-1))),IF(M199="WON",((((F199-1)*J199)*'MONTH 2'!$B$2)+('MONTH 2'!$B$2*(F199-1))),IF(M199="PLACED",((((F199-1)*J199)*'MONTH 2'!$B$2)-'MONTH 2'!$B$2),IF(J199=0,-'MONTH 2'!$B$2,IF(J199=0,-'MONTH 2'!$B$2,-('MONTH 2'!$B$2*2)))))))*E199))</f>
        <v>0</v>
      </c>
      <c r="Q199" s="27">
        <f>IF(ISBLANK(M199),,IF(ISBLANK(G199),,(IF(M199="WON-EW",((((N199-1)*J199)*'MONTH 2'!$B$2)+('MONTH 2'!$B$2*(N199-1))),IF(M199="WON",((((N199-1)*J199)*'MONTH 2'!$B$2)+('MONTH 2'!$B$2*(N199-1))),IF(M199="PLACED",((((N199-1)*J199)*'MONTH 2'!$B$2)-'MONTH 2'!$B$2),IF(J199=0,-'MONTH 2'!$B$2,IF(J199=0,-'MONTH 2'!$B$2,-('MONTH 2'!$B$2*2)))))))*E199))</f>
        <v>0</v>
      </c>
      <c r="R199" s="27">
        <f>IF(ISBLANK(M199),,IF(U199&lt;&gt;1,((IF(M199="WON-EW",(((K199-1)*'MONTH 2'!$B$2)*(1-$B$3))+(((L199-1)*'MONTH 2'!$B$2)*(1-$B$3)),IF(M199="WON",(((K199-1)*'MONTH 2'!$B$2)*(1-$B$3)),IF(M199="PLACED",(((L199-1)*'MONTH 2'!$B$2)*(1-$B$3))-'MONTH 2'!$B$2,IF(J199=0,-'MONTH 2'!$B$2,-('MONTH 2'!$B$2*2))))))*E199),0))</f>
        <v>0</v>
      </c>
      <c r="U199">
        <f t="shared" si="6"/>
        <v>1</v>
      </c>
    </row>
    <row r="200" spans="8:21" ht="16" x14ac:dyDescent="0.2">
      <c r="H200" s="22"/>
      <c r="I200" s="22"/>
      <c r="J200" s="22"/>
      <c r="M200" s="17"/>
      <c r="N200" s="26">
        <f>((G200-1)*(1-(IF(H200="no",0,'MONTH 2'!$B$3)))+1)</f>
        <v>5.0000000000000044E-2</v>
      </c>
      <c r="O200" s="26">
        <f t="shared" si="7"/>
        <v>0</v>
      </c>
      <c r="P200" s="28">
        <f>IF(ISBLANK(M200),,IF(ISBLANK(F200),,(IF(M200="WON-EW",((((F200-1)*J200)*'MONTH 2'!$B$2)+('MONTH 2'!$B$2*(F200-1))),IF(M200="WON",((((F200-1)*J200)*'MONTH 2'!$B$2)+('MONTH 2'!$B$2*(F200-1))),IF(M200="PLACED",((((F200-1)*J200)*'MONTH 2'!$B$2)-'MONTH 2'!$B$2),IF(J200=0,-'MONTH 2'!$B$2,IF(J200=0,-'MONTH 2'!$B$2,-('MONTH 2'!$B$2*2)))))))*E200))</f>
        <v>0</v>
      </c>
      <c r="Q200" s="27">
        <f>IF(ISBLANK(M200),,IF(ISBLANK(G200),,(IF(M200="WON-EW",((((N200-1)*J200)*'MONTH 2'!$B$2)+('MONTH 2'!$B$2*(N200-1))),IF(M200="WON",((((N200-1)*J200)*'MONTH 2'!$B$2)+('MONTH 2'!$B$2*(N200-1))),IF(M200="PLACED",((((N200-1)*J200)*'MONTH 2'!$B$2)-'MONTH 2'!$B$2),IF(J200=0,-'MONTH 2'!$B$2,IF(J200=0,-'MONTH 2'!$B$2,-('MONTH 2'!$B$2*2)))))))*E200))</f>
        <v>0</v>
      </c>
      <c r="R200" s="27">
        <f>IF(ISBLANK(M200),,IF(U200&lt;&gt;1,((IF(M200="WON-EW",(((K200-1)*'MONTH 2'!$B$2)*(1-$B$3))+(((L200-1)*'MONTH 2'!$B$2)*(1-$B$3)),IF(M200="WON",(((K200-1)*'MONTH 2'!$B$2)*(1-$B$3)),IF(M200="PLACED",(((L200-1)*'MONTH 2'!$B$2)*(1-$B$3))-'MONTH 2'!$B$2,IF(J200=0,-'MONTH 2'!$B$2,-('MONTH 2'!$B$2*2))))))*E200),0))</f>
        <v>0</v>
      </c>
      <c r="U200">
        <f t="shared" si="6"/>
        <v>1</v>
      </c>
    </row>
    <row r="201" spans="8:21" ht="16" x14ac:dyDescent="0.2">
      <c r="H201" s="22"/>
      <c r="I201" s="22"/>
      <c r="J201" s="22"/>
      <c r="M201" s="17"/>
      <c r="N201" s="26">
        <f>((G201-1)*(1-(IF(H201="no",0,'MONTH 2'!$B$3)))+1)</f>
        <v>5.0000000000000044E-2</v>
      </c>
      <c r="O201" s="26">
        <f t="shared" si="7"/>
        <v>0</v>
      </c>
      <c r="P201" s="28">
        <f>IF(ISBLANK(M201),,IF(ISBLANK(F201),,(IF(M201="WON-EW",((((F201-1)*J201)*'MONTH 2'!$B$2)+('MONTH 2'!$B$2*(F201-1))),IF(M201="WON",((((F201-1)*J201)*'MONTH 2'!$B$2)+('MONTH 2'!$B$2*(F201-1))),IF(M201="PLACED",((((F201-1)*J201)*'MONTH 2'!$B$2)-'MONTH 2'!$B$2),IF(J201=0,-'MONTH 2'!$B$2,IF(J201=0,-'MONTH 2'!$B$2,-('MONTH 2'!$B$2*2)))))))*E201))</f>
        <v>0</v>
      </c>
      <c r="Q201" s="27">
        <f>IF(ISBLANK(M201),,IF(ISBLANK(G201),,(IF(M201="WON-EW",((((N201-1)*J201)*'MONTH 2'!$B$2)+('MONTH 2'!$B$2*(N201-1))),IF(M201="WON",((((N201-1)*J201)*'MONTH 2'!$B$2)+('MONTH 2'!$B$2*(N201-1))),IF(M201="PLACED",((((N201-1)*J201)*'MONTH 2'!$B$2)-'MONTH 2'!$B$2),IF(J201=0,-'MONTH 2'!$B$2,IF(J201=0,-'MONTH 2'!$B$2,-('MONTH 2'!$B$2*2)))))))*E201))</f>
        <v>0</v>
      </c>
      <c r="R201" s="27">
        <f>IF(ISBLANK(M201),,IF(U201&lt;&gt;1,((IF(M201="WON-EW",(((K201-1)*'MONTH 2'!$B$2)*(1-$B$3))+(((L201-1)*'MONTH 2'!$B$2)*(1-$B$3)),IF(M201="WON",(((K201-1)*'MONTH 2'!$B$2)*(1-$B$3)),IF(M201="PLACED",(((L201-1)*'MONTH 2'!$B$2)*(1-$B$3))-'MONTH 2'!$B$2,IF(J201=0,-'MONTH 2'!$B$2,-('MONTH 2'!$B$2*2))))))*E201),0))</f>
        <v>0</v>
      </c>
      <c r="U201">
        <f t="shared" si="6"/>
        <v>1</v>
      </c>
    </row>
    <row r="202" spans="8:21" ht="16" x14ac:dyDescent="0.2">
      <c r="H202" s="22"/>
      <c r="I202" s="22"/>
      <c r="J202" s="22"/>
      <c r="M202" s="17"/>
      <c r="N202" s="26">
        <f>((G202-1)*(1-(IF(H202="no",0,'MONTH 2'!$B$3)))+1)</f>
        <v>5.0000000000000044E-2</v>
      </c>
      <c r="O202" s="26">
        <f t="shared" si="7"/>
        <v>0</v>
      </c>
      <c r="P202" s="28">
        <f>IF(ISBLANK(M202),,IF(ISBLANK(F202),,(IF(M202="WON-EW",((((F202-1)*J202)*'MONTH 2'!$B$2)+('MONTH 2'!$B$2*(F202-1))),IF(M202="WON",((((F202-1)*J202)*'MONTH 2'!$B$2)+('MONTH 2'!$B$2*(F202-1))),IF(M202="PLACED",((((F202-1)*J202)*'MONTH 2'!$B$2)-'MONTH 2'!$B$2),IF(J202=0,-'MONTH 2'!$B$2,IF(J202=0,-'MONTH 2'!$B$2,-('MONTH 2'!$B$2*2)))))))*E202))</f>
        <v>0</v>
      </c>
      <c r="Q202" s="27">
        <f>IF(ISBLANK(M202),,IF(ISBLANK(G202),,(IF(M202="WON-EW",((((N202-1)*J202)*'MONTH 2'!$B$2)+('MONTH 2'!$B$2*(N202-1))),IF(M202="WON",((((N202-1)*J202)*'MONTH 2'!$B$2)+('MONTH 2'!$B$2*(N202-1))),IF(M202="PLACED",((((N202-1)*J202)*'MONTH 2'!$B$2)-'MONTH 2'!$B$2),IF(J202=0,-'MONTH 2'!$B$2,IF(J202=0,-'MONTH 2'!$B$2,-('MONTH 2'!$B$2*2)))))))*E202))</f>
        <v>0</v>
      </c>
      <c r="R202" s="27">
        <f>IF(ISBLANK(M202),,IF(U202&lt;&gt;1,((IF(M202="WON-EW",(((K202-1)*'MONTH 2'!$B$2)*(1-$B$3))+(((L202-1)*'MONTH 2'!$B$2)*(1-$B$3)),IF(M202="WON",(((K202-1)*'MONTH 2'!$B$2)*(1-$B$3)),IF(M202="PLACED",(((L202-1)*'MONTH 2'!$B$2)*(1-$B$3))-'MONTH 2'!$B$2,IF(J202=0,-'MONTH 2'!$B$2,-('MONTH 2'!$B$2*2))))))*E202),0))</f>
        <v>0</v>
      </c>
      <c r="U202">
        <f t="shared" si="6"/>
        <v>1</v>
      </c>
    </row>
    <row r="203" spans="8:21" ht="16" x14ac:dyDescent="0.2">
      <c r="H203" s="22"/>
      <c r="I203" s="22"/>
      <c r="J203" s="22"/>
      <c r="M203" s="17"/>
      <c r="N203" s="26">
        <f>((G203-1)*(1-(IF(H203="no",0,'MONTH 2'!$B$3)))+1)</f>
        <v>5.0000000000000044E-2</v>
      </c>
      <c r="O203" s="26">
        <f t="shared" si="7"/>
        <v>0</v>
      </c>
      <c r="P203" s="28">
        <f>IF(ISBLANK(M203),,IF(ISBLANK(F203),,(IF(M203="WON-EW",((((F203-1)*J203)*'MONTH 2'!$B$2)+('MONTH 2'!$B$2*(F203-1))),IF(M203="WON",((((F203-1)*J203)*'MONTH 2'!$B$2)+('MONTH 2'!$B$2*(F203-1))),IF(M203="PLACED",((((F203-1)*J203)*'MONTH 2'!$B$2)-'MONTH 2'!$B$2),IF(J203=0,-'MONTH 2'!$B$2,IF(J203=0,-'MONTH 2'!$B$2,-('MONTH 2'!$B$2*2)))))))*E203))</f>
        <v>0</v>
      </c>
      <c r="Q203" s="27">
        <f>IF(ISBLANK(M203),,IF(ISBLANK(G203),,(IF(M203="WON-EW",((((N203-1)*J203)*'MONTH 2'!$B$2)+('MONTH 2'!$B$2*(N203-1))),IF(M203="WON",((((N203-1)*J203)*'MONTH 2'!$B$2)+('MONTH 2'!$B$2*(N203-1))),IF(M203="PLACED",((((N203-1)*J203)*'MONTH 2'!$B$2)-'MONTH 2'!$B$2),IF(J203=0,-'MONTH 2'!$B$2,IF(J203=0,-'MONTH 2'!$B$2,-('MONTH 2'!$B$2*2)))))))*E203))</f>
        <v>0</v>
      </c>
      <c r="R203" s="27">
        <f>IF(ISBLANK(M203),,IF(U203&lt;&gt;1,((IF(M203="WON-EW",(((K203-1)*'MONTH 2'!$B$2)*(1-$B$3))+(((L203-1)*'MONTH 2'!$B$2)*(1-$B$3)),IF(M203="WON",(((K203-1)*'MONTH 2'!$B$2)*(1-$B$3)),IF(M203="PLACED",(((L203-1)*'MONTH 2'!$B$2)*(1-$B$3))-'MONTH 2'!$B$2,IF(J203=0,-'MONTH 2'!$B$2,-('MONTH 2'!$B$2*2))))))*E203),0))</f>
        <v>0</v>
      </c>
      <c r="U203">
        <f t="shared" si="6"/>
        <v>1</v>
      </c>
    </row>
    <row r="204" spans="8:21" ht="16" x14ac:dyDescent="0.2">
      <c r="H204" s="22"/>
      <c r="I204" s="22"/>
      <c r="J204" s="22"/>
      <c r="M204" s="17"/>
      <c r="N204" s="26">
        <f>((G204-1)*(1-(IF(H204="no",0,'MONTH 2'!$B$3)))+1)</f>
        <v>5.0000000000000044E-2</v>
      </c>
      <c r="O204" s="26">
        <f t="shared" si="7"/>
        <v>0</v>
      </c>
      <c r="P204" s="28">
        <f>IF(ISBLANK(M204),,IF(ISBLANK(F204),,(IF(M204="WON-EW",((((F204-1)*J204)*'MONTH 2'!$B$2)+('MONTH 2'!$B$2*(F204-1))),IF(M204="WON",((((F204-1)*J204)*'MONTH 2'!$B$2)+('MONTH 2'!$B$2*(F204-1))),IF(M204="PLACED",((((F204-1)*J204)*'MONTH 2'!$B$2)-'MONTH 2'!$B$2),IF(J204=0,-'MONTH 2'!$B$2,IF(J204=0,-'MONTH 2'!$B$2,-('MONTH 2'!$B$2*2)))))))*E204))</f>
        <v>0</v>
      </c>
      <c r="Q204" s="27">
        <f>IF(ISBLANK(M204),,IF(ISBLANK(G204),,(IF(M204="WON-EW",((((N204-1)*J204)*'MONTH 2'!$B$2)+('MONTH 2'!$B$2*(N204-1))),IF(M204="WON",((((N204-1)*J204)*'MONTH 2'!$B$2)+('MONTH 2'!$B$2*(N204-1))),IF(M204="PLACED",((((N204-1)*J204)*'MONTH 2'!$B$2)-'MONTH 2'!$B$2),IF(J204=0,-'MONTH 2'!$B$2,IF(J204=0,-'MONTH 2'!$B$2,-('MONTH 2'!$B$2*2)))))))*E204))</f>
        <v>0</v>
      </c>
      <c r="R204" s="27">
        <f>IF(ISBLANK(M204),,IF(U204&lt;&gt;1,((IF(M204="WON-EW",(((K204-1)*'MONTH 2'!$B$2)*(1-$B$3))+(((L204-1)*'MONTH 2'!$B$2)*(1-$B$3)),IF(M204="WON",(((K204-1)*'MONTH 2'!$B$2)*(1-$B$3)),IF(M204="PLACED",(((L204-1)*'MONTH 2'!$B$2)*(1-$B$3))-'MONTH 2'!$B$2,IF(J204=0,-'MONTH 2'!$B$2,-('MONTH 2'!$B$2*2))))))*E204),0))</f>
        <v>0</v>
      </c>
      <c r="U204">
        <f t="shared" si="6"/>
        <v>1</v>
      </c>
    </row>
    <row r="205" spans="8:21" ht="16" x14ac:dyDescent="0.2">
      <c r="H205" s="22"/>
      <c r="I205" s="22"/>
      <c r="J205" s="22"/>
      <c r="M205" s="17"/>
      <c r="N205" s="26">
        <f>((G205-1)*(1-(IF(H205="no",0,'MONTH 2'!$B$3)))+1)</f>
        <v>5.0000000000000044E-2</v>
      </c>
      <c r="O205" s="26">
        <f t="shared" si="7"/>
        <v>0</v>
      </c>
      <c r="P205" s="28">
        <f>IF(ISBLANK(M205),,IF(ISBLANK(F205),,(IF(M205="WON-EW",((((F205-1)*J205)*'MONTH 2'!$B$2)+('MONTH 2'!$B$2*(F205-1))),IF(M205="WON",((((F205-1)*J205)*'MONTH 2'!$B$2)+('MONTH 2'!$B$2*(F205-1))),IF(M205="PLACED",((((F205-1)*J205)*'MONTH 2'!$B$2)-'MONTH 2'!$B$2),IF(J205=0,-'MONTH 2'!$B$2,IF(J205=0,-'MONTH 2'!$B$2,-('MONTH 2'!$B$2*2)))))))*E205))</f>
        <v>0</v>
      </c>
      <c r="Q205" s="27">
        <f>IF(ISBLANK(M205),,IF(ISBLANK(G205),,(IF(M205="WON-EW",((((N205-1)*J205)*'MONTH 2'!$B$2)+('MONTH 2'!$B$2*(N205-1))),IF(M205="WON",((((N205-1)*J205)*'MONTH 2'!$B$2)+('MONTH 2'!$B$2*(N205-1))),IF(M205="PLACED",((((N205-1)*J205)*'MONTH 2'!$B$2)-'MONTH 2'!$B$2),IF(J205=0,-'MONTH 2'!$B$2,IF(J205=0,-'MONTH 2'!$B$2,-('MONTH 2'!$B$2*2)))))))*E205))</f>
        <v>0</v>
      </c>
      <c r="R205" s="27">
        <f>IF(ISBLANK(M205),,IF(U205&lt;&gt;1,((IF(M205="WON-EW",(((K205-1)*'MONTH 2'!$B$2)*(1-$B$3))+(((L205-1)*'MONTH 2'!$B$2)*(1-$B$3)),IF(M205="WON",(((K205-1)*'MONTH 2'!$B$2)*(1-$B$3)),IF(M205="PLACED",(((L205-1)*'MONTH 2'!$B$2)*(1-$B$3))-'MONTH 2'!$B$2,IF(J205=0,-'MONTH 2'!$B$2,-('MONTH 2'!$B$2*2))))))*E205),0))</f>
        <v>0</v>
      </c>
      <c r="U205">
        <f t="shared" si="6"/>
        <v>1</v>
      </c>
    </row>
    <row r="206" spans="8:21" ht="16" x14ac:dyDescent="0.2">
      <c r="H206" s="22"/>
      <c r="I206" s="22"/>
      <c r="J206" s="22"/>
      <c r="M206" s="17"/>
      <c r="N206" s="26">
        <f>((G206-1)*(1-(IF(H206="no",0,'MONTH 2'!$B$3)))+1)</f>
        <v>5.0000000000000044E-2</v>
      </c>
      <c r="O206" s="26">
        <f t="shared" si="7"/>
        <v>0</v>
      </c>
      <c r="P206" s="28">
        <f>IF(ISBLANK(M206),,IF(ISBLANK(F206),,(IF(M206="WON-EW",((((F206-1)*J206)*'MONTH 2'!$B$2)+('MONTH 2'!$B$2*(F206-1))),IF(M206="WON",((((F206-1)*J206)*'MONTH 2'!$B$2)+('MONTH 2'!$B$2*(F206-1))),IF(M206="PLACED",((((F206-1)*J206)*'MONTH 2'!$B$2)-'MONTH 2'!$B$2),IF(J206=0,-'MONTH 2'!$B$2,IF(J206=0,-'MONTH 2'!$B$2,-('MONTH 2'!$B$2*2)))))))*E206))</f>
        <v>0</v>
      </c>
      <c r="Q206" s="27">
        <f>IF(ISBLANK(M206),,IF(ISBLANK(G206),,(IF(M206="WON-EW",((((N206-1)*J206)*'MONTH 2'!$B$2)+('MONTH 2'!$B$2*(N206-1))),IF(M206="WON",((((N206-1)*J206)*'MONTH 2'!$B$2)+('MONTH 2'!$B$2*(N206-1))),IF(M206="PLACED",((((N206-1)*J206)*'MONTH 2'!$B$2)-'MONTH 2'!$B$2),IF(J206=0,-'MONTH 2'!$B$2,IF(J206=0,-'MONTH 2'!$B$2,-('MONTH 2'!$B$2*2)))))))*E206))</f>
        <v>0</v>
      </c>
      <c r="R206" s="27">
        <f>IF(ISBLANK(M206),,IF(U206&lt;&gt;1,((IF(M206="WON-EW",(((K206-1)*'MONTH 2'!$B$2)*(1-$B$3))+(((L206-1)*'MONTH 2'!$B$2)*(1-$B$3)),IF(M206="WON",(((K206-1)*'MONTH 2'!$B$2)*(1-$B$3)),IF(M206="PLACED",(((L206-1)*'MONTH 2'!$B$2)*(1-$B$3))-'MONTH 2'!$B$2,IF(J206=0,-'MONTH 2'!$B$2,-('MONTH 2'!$B$2*2))))))*E206),0))</f>
        <v>0</v>
      </c>
      <c r="U206">
        <f t="shared" si="6"/>
        <v>1</v>
      </c>
    </row>
    <row r="207" spans="8:21" ht="16" x14ac:dyDescent="0.2">
      <c r="H207" s="22"/>
      <c r="I207" s="22"/>
      <c r="J207" s="22"/>
      <c r="M207" s="17"/>
      <c r="N207" s="26">
        <f>((G207-1)*(1-(IF(H207="no",0,'MONTH 2'!$B$3)))+1)</f>
        <v>5.0000000000000044E-2</v>
      </c>
      <c r="O207" s="26">
        <f t="shared" si="7"/>
        <v>0</v>
      </c>
      <c r="P207" s="28">
        <f>IF(ISBLANK(M207),,IF(ISBLANK(F207),,(IF(M207="WON-EW",((((F207-1)*J207)*'MONTH 2'!$B$2)+('MONTH 2'!$B$2*(F207-1))),IF(M207="WON",((((F207-1)*J207)*'MONTH 2'!$B$2)+('MONTH 2'!$B$2*(F207-1))),IF(M207="PLACED",((((F207-1)*J207)*'MONTH 2'!$B$2)-'MONTH 2'!$B$2),IF(J207=0,-'MONTH 2'!$B$2,IF(J207=0,-'MONTH 2'!$B$2,-('MONTH 2'!$B$2*2)))))))*E207))</f>
        <v>0</v>
      </c>
      <c r="Q207" s="27">
        <f>IF(ISBLANK(M207),,IF(ISBLANK(G207),,(IF(M207="WON-EW",((((N207-1)*J207)*'MONTH 2'!$B$2)+('MONTH 2'!$B$2*(N207-1))),IF(M207="WON",((((N207-1)*J207)*'MONTH 2'!$B$2)+('MONTH 2'!$B$2*(N207-1))),IF(M207="PLACED",((((N207-1)*J207)*'MONTH 2'!$B$2)-'MONTH 2'!$B$2),IF(J207=0,-'MONTH 2'!$B$2,IF(J207=0,-'MONTH 2'!$B$2,-('MONTH 2'!$B$2*2)))))))*E207))</f>
        <v>0</v>
      </c>
      <c r="R207" s="27">
        <f>IF(ISBLANK(M207),,IF(U207&lt;&gt;1,((IF(M207="WON-EW",(((K207-1)*'MONTH 2'!$B$2)*(1-$B$3))+(((L207-1)*'MONTH 2'!$B$2)*(1-$B$3)),IF(M207="WON",(((K207-1)*'MONTH 2'!$B$2)*(1-$B$3)),IF(M207="PLACED",(((L207-1)*'MONTH 2'!$B$2)*(1-$B$3))-'MONTH 2'!$B$2,IF(J207=0,-'MONTH 2'!$B$2,-('MONTH 2'!$B$2*2))))))*E207),0))</f>
        <v>0</v>
      </c>
      <c r="U207">
        <f t="shared" si="6"/>
        <v>1</v>
      </c>
    </row>
    <row r="208" spans="8:21" ht="16" x14ac:dyDescent="0.2">
      <c r="H208" s="22"/>
      <c r="I208" s="22"/>
      <c r="J208" s="22"/>
      <c r="M208" s="17"/>
      <c r="N208" s="26">
        <f>((G208-1)*(1-(IF(H208="no",0,'MONTH 2'!$B$3)))+1)</f>
        <v>5.0000000000000044E-2</v>
      </c>
      <c r="O208" s="26">
        <f t="shared" si="7"/>
        <v>0</v>
      </c>
      <c r="P208" s="28">
        <f>IF(ISBLANK(M208),,IF(ISBLANK(F208),,(IF(M208="WON-EW",((((F208-1)*J208)*'MONTH 2'!$B$2)+('MONTH 2'!$B$2*(F208-1))),IF(M208="WON",((((F208-1)*J208)*'MONTH 2'!$B$2)+('MONTH 2'!$B$2*(F208-1))),IF(M208="PLACED",((((F208-1)*J208)*'MONTH 2'!$B$2)-'MONTH 2'!$B$2),IF(J208=0,-'MONTH 2'!$B$2,IF(J208=0,-'MONTH 2'!$B$2,-('MONTH 2'!$B$2*2)))))))*E208))</f>
        <v>0</v>
      </c>
      <c r="Q208" s="27">
        <f>IF(ISBLANK(M208),,IF(ISBLANK(G208),,(IF(M208="WON-EW",((((N208-1)*J208)*'MONTH 2'!$B$2)+('MONTH 2'!$B$2*(N208-1))),IF(M208="WON",((((N208-1)*J208)*'MONTH 2'!$B$2)+('MONTH 2'!$B$2*(N208-1))),IF(M208="PLACED",((((N208-1)*J208)*'MONTH 2'!$B$2)-'MONTH 2'!$B$2),IF(J208=0,-'MONTH 2'!$B$2,IF(J208=0,-'MONTH 2'!$B$2,-('MONTH 2'!$B$2*2)))))))*E208))</f>
        <v>0</v>
      </c>
      <c r="R208" s="27">
        <f>IF(ISBLANK(M208),,IF(U208&lt;&gt;1,((IF(M208="WON-EW",(((K208-1)*'MONTH 2'!$B$2)*(1-$B$3))+(((L208-1)*'MONTH 2'!$B$2)*(1-$B$3)),IF(M208="WON",(((K208-1)*'MONTH 2'!$B$2)*(1-$B$3)),IF(M208="PLACED",(((L208-1)*'MONTH 2'!$B$2)*(1-$B$3))-'MONTH 2'!$B$2,IF(J208=0,-'MONTH 2'!$B$2,-('MONTH 2'!$B$2*2))))))*E208),0))</f>
        <v>0</v>
      </c>
      <c r="U208">
        <f t="shared" si="6"/>
        <v>1</v>
      </c>
    </row>
    <row r="209" spans="8:21" ht="16" x14ac:dyDescent="0.2">
      <c r="H209" s="22"/>
      <c r="I209" s="22"/>
      <c r="J209" s="22"/>
      <c r="M209" s="17"/>
      <c r="N209" s="26">
        <f>((G209-1)*(1-(IF(H209="no",0,'MONTH 2'!$B$3)))+1)</f>
        <v>5.0000000000000044E-2</v>
      </c>
      <c r="O209" s="26">
        <f t="shared" si="7"/>
        <v>0</v>
      </c>
      <c r="P209" s="28">
        <f>IF(ISBLANK(M209),,IF(ISBLANK(F209),,(IF(M209="WON-EW",((((F209-1)*J209)*'MONTH 2'!$B$2)+('MONTH 2'!$B$2*(F209-1))),IF(M209="WON",((((F209-1)*J209)*'MONTH 2'!$B$2)+('MONTH 2'!$B$2*(F209-1))),IF(M209="PLACED",((((F209-1)*J209)*'MONTH 2'!$B$2)-'MONTH 2'!$B$2),IF(J209=0,-'MONTH 2'!$B$2,IF(J209=0,-'MONTH 2'!$B$2,-('MONTH 2'!$B$2*2)))))))*E209))</f>
        <v>0</v>
      </c>
      <c r="Q209" s="27">
        <f>IF(ISBLANK(M209),,IF(ISBLANK(G209),,(IF(M209="WON-EW",((((N209-1)*J209)*'MONTH 2'!$B$2)+('MONTH 2'!$B$2*(N209-1))),IF(M209="WON",((((N209-1)*J209)*'MONTH 2'!$B$2)+('MONTH 2'!$B$2*(N209-1))),IF(M209="PLACED",((((N209-1)*J209)*'MONTH 2'!$B$2)-'MONTH 2'!$B$2),IF(J209=0,-'MONTH 2'!$B$2,IF(J209=0,-'MONTH 2'!$B$2,-('MONTH 2'!$B$2*2)))))))*E209))</f>
        <v>0</v>
      </c>
      <c r="R209" s="27">
        <f>IF(ISBLANK(M209),,IF(U209&lt;&gt;1,((IF(M209="WON-EW",(((K209-1)*'MONTH 2'!$B$2)*(1-$B$3))+(((L209-1)*'MONTH 2'!$B$2)*(1-$B$3)),IF(M209="WON",(((K209-1)*'MONTH 2'!$B$2)*(1-$B$3)),IF(M209="PLACED",(((L209-1)*'MONTH 2'!$B$2)*(1-$B$3))-'MONTH 2'!$B$2,IF(J209=0,-'MONTH 2'!$B$2,-('MONTH 2'!$B$2*2))))))*E209),0))</f>
        <v>0</v>
      </c>
      <c r="U209">
        <f t="shared" si="6"/>
        <v>1</v>
      </c>
    </row>
    <row r="210" spans="8:21" ht="16" x14ac:dyDescent="0.2">
      <c r="H210" s="22"/>
      <c r="I210" s="22"/>
      <c r="J210" s="22"/>
      <c r="M210" s="17"/>
      <c r="N210" s="26">
        <f>((G210-1)*(1-(IF(H210="no",0,'MONTH 2'!$B$3)))+1)</f>
        <v>5.0000000000000044E-2</v>
      </c>
      <c r="O210" s="26">
        <f t="shared" si="7"/>
        <v>0</v>
      </c>
      <c r="P210" s="28">
        <f>IF(ISBLANK(M210),,IF(ISBLANK(F210),,(IF(M210="WON-EW",((((F210-1)*J210)*'MONTH 2'!$B$2)+('MONTH 2'!$B$2*(F210-1))),IF(M210="WON",((((F210-1)*J210)*'MONTH 2'!$B$2)+('MONTH 2'!$B$2*(F210-1))),IF(M210="PLACED",((((F210-1)*J210)*'MONTH 2'!$B$2)-'MONTH 2'!$B$2),IF(J210=0,-'MONTH 2'!$B$2,IF(J210=0,-'MONTH 2'!$B$2,-('MONTH 2'!$B$2*2)))))))*E210))</f>
        <v>0</v>
      </c>
      <c r="Q210" s="27">
        <f>IF(ISBLANK(M210),,IF(ISBLANK(G210),,(IF(M210="WON-EW",((((N210-1)*J210)*'MONTH 2'!$B$2)+('MONTH 2'!$B$2*(N210-1))),IF(M210="WON",((((N210-1)*J210)*'MONTH 2'!$B$2)+('MONTH 2'!$B$2*(N210-1))),IF(M210="PLACED",((((N210-1)*J210)*'MONTH 2'!$B$2)-'MONTH 2'!$B$2),IF(J210=0,-'MONTH 2'!$B$2,IF(J210=0,-'MONTH 2'!$B$2,-('MONTH 2'!$B$2*2)))))))*E210))</f>
        <v>0</v>
      </c>
      <c r="R210" s="27">
        <f>IF(ISBLANK(M210),,IF(U210&lt;&gt;1,((IF(M210="WON-EW",(((K210-1)*'MONTH 2'!$B$2)*(1-$B$3))+(((L210-1)*'MONTH 2'!$B$2)*(1-$B$3)),IF(M210="WON",(((K210-1)*'MONTH 2'!$B$2)*(1-$B$3)),IF(M210="PLACED",(((L210-1)*'MONTH 2'!$B$2)*(1-$B$3))-'MONTH 2'!$B$2,IF(J210=0,-'MONTH 2'!$B$2,-('MONTH 2'!$B$2*2))))))*E210),0))</f>
        <v>0</v>
      </c>
      <c r="U210">
        <f t="shared" si="6"/>
        <v>1</v>
      </c>
    </row>
    <row r="211" spans="8:21" ht="16" x14ac:dyDescent="0.2">
      <c r="H211" s="22"/>
      <c r="I211" s="22"/>
      <c r="J211" s="22"/>
      <c r="M211" s="17"/>
      <c r="N211" s="26">
        <f>((G211-1)*(1-(IF(H211="no",0,'MONTH 2'!$B$3)))+1)</f>
        <v>5.0000000000000044E-2</v>
      </c>
      <c r="O211" s="26">
        <f t="shared" si="7"/>
        <v>0</v>
      </c>
      <c r="P211" s="28">
        <f>IF(ISBLANK(M211),,IF(ISBLANK(F211),,(IF(M211="WON-EW",((((F211-1)*J211)*'MONTH 2'!$B$2)+('MONTH 2'!$B$2*(F211-1))),IF(M211="WON",((((F211-1)*J211)*'MONTH 2'!$B$2)+('MONTH 2'!$B$2*(F211-1))),IF(M211="PLACED",((((F211-1)*J211)*'MONTH 2'!$B$2)-'MONTH 2'!$B$2),IF(J211=0,-'MONTH 2'!$B$2,IF(J211=0,-'MONTH 2'!$B$2,-('MONTH 2'!$B$2*2)))))))*E211))</f>
        <v>0</v>
      </c>
      <c r="Q211" s="27">
        <f>IF(ISBLANK(M211),,IF(ISBLANK(G211),,(IF(M211="WON-EW",((((N211-1)*J211)*'MONTH 2'!$B$2)+('MONTH 2'!$B$2*(N211-1))),IF(M211="WON",((((N211-1)*J211)*'MONTH 2'!$B$2)+('MONTH 2'!$B$2*(N211-1))),IF(M211="PLACED",((((N211-1)*J211)*'MONTH 2'!$B$2)-'MONTH 2'!$B$2),IF(J211=0,-'MONTH 2'!$B$2,IF(J211=0,-'MONTH 2'!$B$2,-('MONTH 2'!$B$2*2)))))))*E211))</f>
        <v>0</v>
      </c>
      <c r="R211" s="27">
        <f>IF(ISBLANK(M211),,IF(U211&lt;&gt;1,((IF(M211="WON-EW",(((K211-1)*'MONTH 2'!$B$2)*(1-$B$3))+(((L211-1)*'MONTH 2'!$B$2)*(1-$B$3)),IF(M211="WON",(((K211-1)*'MONTH 2'!$B$2)*(1-$B$3)),IF(M211="PLACED",(((L211-1)*'MONTH 2'!$B$2)*(1-$B$3))-'MONTH 2'!$B$2,IF(J211=0,-'MONTH 2'!$B$2,-('MONTH 2'!$B$2*2))))))*E211),0))</f>
        <v>0</v>
      </c>
      <c r="U211">
        <f t="shared" si="6"/>
        <v>1</v>
      </c>
    </row>
    <row r="212" spans="8:21" ht="16" x14ac:dyDescent="0.2">
      <c r="H212" s="22"/>
      <c r="I212" s="22"/>
      <c r="J212" s="22"/>
      <c r="M212" s="17"/>
      <c r="N212" s="26">
        <f>((G212-1)*(1-(IF(H212="no",0,'MONTH 2'!$B$3)))+1)</f>
        <v>5.0000000000000044E-2</v>
      </c>
      <c r="O212" s="26">
        <f t="shared" si="7"/>
        <v>0</v>
      </c>
      <c r="P212" s="28">
        <f>IF(ISBLANK(M212),,IF(ISBLANK(F212),,(IF(M212="WON-EW",((((F212-1)*J212)*'MONTH 2'!$B$2)+('MONTH 2'!$B$2*(F212-1))),IF(M212="WON",((((F212-1)*J212)*'MONTH 2'!$B$2)+('MONTH 2'!$B$2*(F212-1))),IF(M212="PLACED",((((F212-1)*J212)*'MONTH 2'!$B$2)-'MONTH 2'!$B$2),IF(J212=0,-'MONTH 2'!$B$2,IF(J212=0,-'MONTH 2'!$B$2,-('MONTH 2'!$B$2*2)))))))*E212))</f>
        <v>0</v>
      </c>
      <c r="Q212" s="27">
        <f>IF(ISBLANK(M212),,IF(ISBLANK(G212),,(IF(M212="WON-EW",((((N212-1)*J212)*'MONTH 2'!$B$2)+('MONTH 2'!$B$2*(N212-1))),IF(M212="WON",((((N212-1)*J212)*'MONTH 2'!$B$2)+('MONTH 2'!$B$2*(N212-1))),IF(M212="PLACED",((((N212-1)*J212)*'MONTH 2'!$B$2)-'MONTH 2'!$B$2),IF(J212=0,-'MONTH 2'!$B$2,IF(J212=0,-'MONTH 2'!$B$2,-('MONTH 2'!$B$2*2)))))))*E212))</f>
        <v>0</v>
      </c>
      <c r="R212" s="27">
        <f>IF(ISBLANK(M212),,IF(U212&lt;&gt;1,((IF(M212="WON-EW",(((K212-1)*'MONTH 2'!$B$2)*(1-$B$3))+(((L212-1)*'MONTH 2'!$B$2)*(1-$B$3)),IF(M212="WON",(((K212-1)*'MONTH 2'!$B$2)*(1-$B$3)),IF(M212="PLACED",(((L212-1)*'MONTH 2'!$B$2)*(1-$B$3))-'MONTH 2'!$B$2,IF(J212=0,-'MONTH 2'!$B$2,-('MONTH 2'!$B$2*2))))))*E212),0))</f>
        <v>0</v>
      </c>
      <c r="U212">
        <f t="shared" si="6"/>
        <v>1</v>
      </c>
    </row>
    <row r="213" spans="8:21" ht="16" x14ac:dyDescent="0.2">
      <c r="H213" s="22"/>
      <c r="I213" s="22"/>
      <c r="J213" s="22"/>
      <c r="M213" s="17"/>
      <c r="N213" s="26">
        <f>((G213-1)*(1-(IF(H213="no",0,'MONTH 2'!$B$3)))+1)</f>
        <v>5.0000000000000044E-2</v>
      </c>
      <c r="O213" s="26">
        <f t="shared" si="7"/>
        <v>0</v>
      </c>
      <c r="P213" s="28">
        <f>IF(ISBLANK(M213),,IF(ISBLANK(F213),,(IF(M213="WON-EW",((((F213-1)*J213)*'MONTH 2'!$B$2)+('MONTH 2'!$B$2*(F213-1))),IF(M213="WON",((((F213-1)*J213)*'MONTH 2'!$B$2)+('MONTH 2'!$B$2*(F213-1))),IF(M213="PLACED",((((F213-1)*J213)*'MONTH 2'!$B$2)-'MONTH 2'!$B$2),IF(J213=0,-'MONTH 2'!$B$2,IF(J213=0,-'MONTH 2'!$B$2,-('MONTH 2'!$B$2*2)))))))*E213))</f>
        <v>0</v>
      </c>
      <c r="Q213" s="27">
        <f>IF(ISBLANK(M213),,IF(ISBLANK(G213),,(IF(M213="WON-EW",((((N213-1)*J213)*'MONTH 2'!$B$2)+('MONTH 2'!$B$2*(N213-1))),IF(M213="WON",((((N213-1)*J213)*'MONTH 2'!$B$2)+('MONTH 2'!$B$2*(N213-1))),IF(M213="PLACED",((((N213-1)*J213)*'MONTH 2'!$B$2)-'MONTH 2'!$B$2),IF(J213=0,-'MONTH 2'!$B$2,IF(J213=0,-'MONTH 2'!$B$2,-('MONTH 2'!$B$2*2)))))))*E213))</f>
        <v>0</v>
      </c>
      <c r="R213" s="27">
        <f>IF(ISBLANK(M213),,IF(U213&lt;&gt;1,((IF(M213="WON-EW",(((K213-1)*'MONTH 2'!$B$2)*(1-$B$3))+(((L213-1)*'MONTH 2'!$B$2)*(1-$B$3)),IF(M213="WON",(((K213-1)*'MONTH 2'!$B$2)*(1-$B$3)),IF(M213="PLACED",(((L213-1)*'MONTH 2'!$B$2)*(1-$B$3))-'MONTH 2'!$B$2,IF(J213=0,-'MONTH 2'!$B$2,-('MONTH 2'!$B$2*2))))))*E213),0))</f>
        <v>0</v>
      </c>
      <c r="U213">
        <f t="shared" si="6"/>
        <v>1</v>
      </c>
    </row>
    <row r="214" spans="8:21" ht="16" x14ac:dyDescent="0.2">
      <c r="H214" s="22"/>
      <c r="I214" s="22"/>
      <c r="J214" s="22"/>
      <c r="M214" s="17"/>
      <c r="N214" s="26">
        <f>((G214-1)*(1-(IF(H214="no",0,'MONTH 2'!$B$3)))+1)</f>
        <v>5.0000000000000044E-2</v>
      </c>
      <c r="O214" s="26">
        <f t="shared" si="7"/>
        <v>0</v>
      </c>
      <c r="P214" s="28">
        <f>IF(ISBLANK(M214),,IF(ISBLANK(F214),,(IF(M214="WON-EW",((((F214-1)*J214)*'MONTH 2'!$B$2)+('MONTH 2'!$B$2*(F214-1))),IF(M214="WON",((((F214-1)*J214)*'MONTH 2'!$B$2)+('MONTH 2'!$B$2*(F214-1))),IF(M214="PLACED",((((F214-1)*J214)*'MONTH 2'!$B$2)-'MONTH 2'!$B$2),IF(J214=0,-'MONTH 2'!$B$2,IF(J214=0,-'MONTH 2'!$B$2,-('MONTH 2'!$B$2*2)))))))*E214))</f>
        <v>0</v>
      </c>
      <c r="Q214" s="27">
        <f>IF(ISBLANK(M214),,IF(ISBLANK(G214),,(IF(M214="WON-EW",((((N214-1)*J214)*'MONTH 2'!$B$2)+('MONTH 2'!$B$2*(N214-1))),IF(M214="WON",((((N214-1)*J214)*'MONTH 2'!$B$2)+('MONTH 2'!$B$2*(N214-1))),IF(M214="PLACED",((((N214-1)*J214)*'MONTH 2'!$B$2)-'MONTH 2'!$B$2),IF(J214=0,-'MONTH 2'!$B$2,IF(J214=0,-'MONTH 2'!$B$2,-('MONTH 2'!$B$2*2)))))))*E214))</f>
        <v>0</v>
      </c>
      <c r="R214" s="27">
        <f>IF(ISBLANK(M214),,IF(U214&lt;&gt;1,((IF(M214="WON-EW",(((K214-1)*'MONTH 2'!$B$2)*(1-$B$3))+(((L214-1)*'MONTH 2'!$B$2)*(1-$B$3)),IF(M214="WON",(((K214-1)*'MONTH 2'!$B$2)*(1-$B$3)),IF(M214="PLACED",(((L214-1)*'MONTH 2'!$B$2)*(1-$B$3))-'MONTH 2'!$B$2,IF(J214=0,-'MONTH 2'!$B$2,-('MONTH 2'!$B$2*2))))))*E214),0))</f>
        <v>0</v>
      </c>
      <c r="U214">
        <f t="shared" si="6"/>
        <v>1</v>
      </c>
    </row>
    <row r="215" spans="8:21" ht="16" x14ac:dyDescent="0.2">
      <c r="H215" s="22"/>
      <c r="I215" s="22"/>
      <c r="J215" s="22"/>
      <c r="M215" s="17"/>
      <c r="N215" s="26">
        <f>((G215-1)*(1-(IF(H215="no",0,'MONTH 2'!$B$3)))+1)</f>
        <v>5.0000000000000044E-2</v>
      </c>
      <c r="O215" s="26">
        <f t="shared" si="7"/>
        <v>0</v>
      </c>
      <c r="P215" s="28">
        <f>IF(ISBLANK(M215),,IF(ISBLANK(F215),,(IF(M215="WON-EW",((((F215-1)*J215)*'MONTH 2'!$B$2)+('MONTH 2'!$B$2*(F215-1))),IF(M215="WON",((((F215-1)*J215)*'MONTH 2'!$B$2)+('MONTH 2'!$B$2*(F215-1))),IF(M215="PLACED",((((F215-1)*J215)*'MONTH 2'!$B$2)-'MONTH 2'!$B$2),IF(J215=0,-'MONTH 2'!$B$2,IF(J215=0,-'MONTH 2'!$B$2,-('MONTH 2'!$B$2*2)))))))*E215))</f>
        <v>0</v>
      </c>
      <c r="Q215" s="27">
        <f>IF(ISBLANK(M215),,IF(ISBLANK(G215),,(IF(M215="WON-EW",((((N215-1)*J215)*'MONTH 2'!$B$2)+('MONTH 2'!$B$2*(N215-1))),IF(M215="WON",((((N215-1)*J215)*'MONTH 2'!$B$2)+('MONTH 2'!$B$2*(N215-1))),IF(M215="PLACED",((((N215-1)*J215)*'MONTH 2'!$B$2)-'MONTH 2'!$B$2),IF(J215=0,-'MONTH 2'!$B$2,IF(J215=0,-'MONTH 2'!$B$2,-('MONTH 2'!$B$2*2)))))))*E215))</f>
        <v>0</v>
      </c>
      <c r="R215" s="27">
        <f>IF(ISBLANK(M215),,IF(U215&lt;&gt;1,((IF(M215="WON-EW",(((K215-1)*'MONTH 2'!$B$2)*(1-$B$3))+(((L215-1)*'MONTH 2'!$B$2)*(1-$B$3)),IF(M215="WON",(((K215-1)*'MONTH 2'!$B$2)*(1-$B$3)),IF(M215="PLACED",(((L215-1)*'MONTH 2'!$B$2)*(1-$B$3))-'MONTH 2'!$B$2,IF(J215=0,-'MONTH 2'!$B$2,-('MONTH 2'!$B$2*2))))))*E215),0))</f>
        <v>0</v>
      </c>
      <c r="U215">
        <f t="shared" si="6"/>
        <v>1</v>
      </c>
    </row>
    <row r="216" spans="8:21" ht="16" x14ac:dyDescent="0.2">
      <c r="H216" s="22"/>
      <c r="I216" s="22"/>
      <c r="J216" s="22"/>
      <c r="M216" s="17"/>
      <c r="N216" s="26">
        <f>((G216-1)*(1-(IF(H216="no",0,'MONTH 2'!$B$3)))+1)</f>
        <v>5.0000000000000044E-2</v>
      </c>
      <c r="O216" s="26">
        <f t="shared" si="7"/>
        <v>0</v>
      </c>
      <c r="P216" s="28">
        <f>IF(ISBLANK(M216),,IF(ISBLANK(F216),,(IF(M216="WON-EW",((((F216-1)*J216)*'MONTH 2'!$B$2)+('MONTH 2'!$B$2*(F216-1))),IF(M216="WON",((((F216-1)*J216)*'MONTH 2'!$B$2)+('MONTH 2'!$B$2*(F216-1))),IF(M216="PLACED",((((F216-1)*J216)*'MONTH 2'!$B$2)-'MONTH 2'!$B$2),IF(J216=0,-'MONTH 2'!$B$2,IF(J216=0,-'MONTH 2'!$B$2,-('MONTH 2'!$B$2*2)))))))*E216))</f>
        <v>0</v>
      </c>
      <c r="Q216" s="27">
        <f>IF(ISBLANK(M216),,IF(ISBLANK(G216),,(IF(M216="WON-EW",((((N216-1)*J216)*'MONTH 2'!$B$2)+('MONTH 2'!$B$2*(N216-1))),IF(M216="WON",((((N216-1)*J216)*'MONTH 2'!$B$2)+('MONTH 2'!$B$2*(N216-1))),IF(M216="PLACED",((((N216-1)*J216)*'MONTH 2'!$B$2)-'MONTH 2'!$B$2),IF(J216=0,-'MONTH 2'!$B$2,IF(J216=0,-'MONTH 2'!$B$2,-('MONTH 2'!$B$2*2)))))))*E216))</f>
        <v>0</v>
      </c>
      <c r="R216" s="27">
        <f>IF(ISBLANK(M216),,IF(U216&lt;&gt;1,((IF(M216="WON-EW",(((K216-1)*'MONTH 2'!$B$2)*(1-$B$3))+(((L216-1)*'MONTH 2'!$B$2)*(1-$B$3)),IF(M216="WON",(((K216-1)*'MONTH 2'!$B$2)*(1-$B$3)),IF(M216="PLACED",(((L216-1)*'MONTH 2'!$B$2)*(1-$B$3))-'MONTH 2'!$B$2,IF(J216=0,-'MONTH 2'!$B$2,-('MONTH 2'!$B$2*2))))))*E216),0))</f>
        <v>0</v>
      </c>
      <c r="U216">
        <f t="shared" si="6"/>
        <v>1</v>
      </c>
    </row>
    <row r="217" spans="8:21" ht="16" x14ac:dyDescent="0.2">
      <c r="H217" s="22"/>
      <c r="I217" s="22"/>
      <c r="J217" s="22"/>
      <c r="M217" s="17"/>
      <c r="N217" s="26">
        <f>((G217-1)*(1-(IF(H217="no",0,'MONTH 2'!$B$3)))+1)</f>
        <v>5.0000000000000044E-2</v>
      </c>
      <c r="O217" s="26">
        <f t="shared" si="7"/>
        <v>0</v>
      </c>
      <c r="P217" s="28">
        <f>IF(ISBLANK(M217),,IF(ISBLANK(F217),,(IF(M217="WON-EW",((((F217-1)*J217)*'MONTH 2'!$B$2)+('MONTH 2'!$B$2*(F217-1))),IF(M217="WON",((((F217-1)*J217)*'MONTH 2'!$B$2)+('MONTH 2'!$B$2*(F217-1))),IF(M217="PLACED",((((F217-1)*J217)*'MONTH 2'!$B$2)-'MONTH 2'!$B$2),IF(J217=0,-'MONTH 2'!$B$2,IF(J217=0,-'MONTH 2'!$B$2,-('MONTH 2'!$B$2*2)))))))*E217))</f>
        <v>0</v>
      </c>
      <c r="Q217" s="27">
        <f>IF(ISBLANK(M217),,IF(ISBLANK(G217),,(IF(M217="WON-EW",((((N217-1)*J217)*'MONTH 2'!$B$2)+('MONTH 2'!$B$2*(N217-1))),IF(M217="WON",((((N217-1)*J217)*'MONTH 2'!$B$2)+('MONTH 2'!$B$2*(N217-1))),IF(M217="PLACED",((((N217-1)*J217)*'MONTH 2'!$B$2)-'MONTH 2'!$B$2),IF(J217=0,-'MONTH 2'!$B$2,IF(J217=0,-'MONTH 2'!$B$2,-('MONTH 2'!$B$2*2)))))))*E217))</f>
        <v>0</v>
      </c>
      <c r="R217" s="27">
        <f>IF(ISBLANK(M217),,IF(U217&lt;&gt;1,((IF(M217="WON-EW",(((K217-1)*'MONTH 2'!$B$2)*(1-$B$3))+(((L217-1)*'MONTH 2'!$B$2)*(1-$B$3)),IF(M217="WON",(((K217-1)*'MONTH 2'!$B$2)*(1-$B$3)),IF(M217="PLACED",(((L217-1)*'MONTH 2'!$B$2)*(1-$B$3))-'MONTH 2'!$B$2,IF(J217=0,-'MONTH 2'!$B$2,-('MONTH 2'!$B$2*2))))))*E217),0))</f>
        <v>0</v>
      </c>
      <c r="U217">
        <f t="shared" si="6"/>
        <v>1</v>
      </c>
    </row>
    <row r="218" spans="8:21" ht="16" x14ac:dyDescent="0.2">
      <c r="H218" s="22"/>
      <c r="I218" s="22"/>
      <c r="J218" s="22"/>
      <c r="M218" s="17"/>
      <c r="N218" s="26">
        <f>((G218-1)*(1-(IF(H218="no",0,'MONTH 2'!$B$3)))+1)</f>
        <v>5.0000000000000044E-2</v>
      </c>
      <c r="O218" s="26">
        <f t="shared" si="7"/>
        <v>0</v>
      </c>
      <c r="P218" s="28">
        <f>IF(ISBLANK(M218),,IF(ISBLANK(F218),,(IF(M218="WON-EW",((((F218-1)*J218)*'MONTH 2'!$B$2)+('MONTH 2'!$B$2*(F218-1))),IF(M218="WON",((((F218-1)*J218)*'MONTH 2'!$B$2)+('MONTH 2'!$B$2*(F218-1))),IF(M218="PLACED",((((F218-1)*J218)*'MONTH 2'!$B$2)-'MONTH 2'!$B$2),IF(J218=0,-'MONTH 2'!$B$2,IF(J218=0,-'MONTH 2'!$B$2,-('MONTH 2'!$B$2*2)))))))*E218))</f>
        <v>0</v>
      </c>
      <c r="Q218" s="27">
        <f>IF(ISBLANK(M218),,IF(ISBLANK(G218),,(IF(M218="WON-EW",((((N218-1)*J218)*'MONTH 2'!$B$2)+('MONTH 2'!$B$2*(N218-1))),IF(M218="WON",((((N218-1)*J218)*'MONTH 2'!$B$2)+('MONTH 2'!$B$2*(N218-1))),IF(M218="PLACED",((((N218-1)*J218)*'MONTH 2'!$B$2)-'MONTH 2'!$B$2),IF(J218=0,-'MONTH 2'!$B$2,IF(J218=0,-'MONTH 2'!$B$2,-('MONTH 2'!$B$2*2)))))))*E218))</f>
        <v>0</v>
      </c>
      <c r="R218" s="27">
        <f>IF(ISBLANK(M218),,IF(U218&lt;&gt;1,((IF(M218="WON-EW",(((K218-1)*'MONTH 2'!$B$2)*(1-$B$3))+(((L218-1)*'MONTH 2'!$B$2)*(1-$B$3)),IF(M218="WON",(((K218-1)*'MONTH 2'!$B$2)*(1-$B$3)),IF(M218="PLACED",(((L218-1)*'MONTH 2'!$B$2)*(1-$B$3))-'MONTH 2'!$B$2,IF(J218=0,-'MONTH 2'!$B$2,-('MONTH 2'!$B$2*2))))))*E218),0))</f>
        <v>0</v>
      </c>
      <c r="U218">
        <f t="shared" si="6"/>
        <v>1</v>
      </c>
    </row>
    <row r="219" spans="8:21" ht="16" x14ac:dyDescent="0.2">
      <c r="H219" s="22"/>
      <c r="I219" s="22"/>
      <c r="J219" s="22"/>
      <c r="M219" s="17"/>
      <c r="N219" s="26">
        <f>((G219-1)*(1-(IF(H219="no",0,'MONTH 2'!$B$3)))+1)</f>
        <v>5.0000000000000044E-2</v>
      </c>
      <c r="O219" s="26">
        <f t="shared" si="7"/>
        <v>0</v>
      </c>
      <c r="P219" s="28">
        <f>IF(ISBLANK(M219),,IF(ISBLANK(F219),,(IF(M219="WON-EW",((((F219-1)*J219)*'MONTH 2'!$B$2)+('MONTH 2'!$B$2*(F219-1))),IF(M219="WON",((((F219-1)*J219)*'MONTH 2'!$B$2)+('MONTH 2'!$B$2*(F219-1))),IF(M219="PLACED",((((F219-1)*J219)*'MONTH 2'!$B$2)-'MONTH 2'!$B$2),IF(J219=0,-'MONTH 2'!$B$2,IF(J219=0,-'MONTH 2'!$B$2,-('MONTH 2'!$B$2*2)))))))*E219))</f>
        <v>0</v>
      </c>
      <c r="Q219" s="27">
        <f>IF(ISBLANK(M219),,IF(ISBLANK(G219),,(IF(M219="WON-EW",((((N219-1)*J219)*'MONTH 2'!$B$2)+('MONTH 2'!$B$2*(N219-1))),IF(M219="WON",((((N219-1)*J219)*'MONTH 2'!$B$2)+('MONTH 2'!$B$2*(N219-1))),IF(M219="PLACED",((((N219-1)*J219)*'MONTH 2'!$B$2)-'MONTH 2'!$B$2),IF(J219=0,-'MONTH 2'!$B$2,IF(J219=0,-'MONTH 2'!$B$2,-('MONTH 2'!$B$2*2)))))))*E219))</f>
        <v>0</v>
      </c>
      <c r="R219" s="27">
        <f>IF(ISBLANK(M219),,IF(U219&lt;&gt;1,((IF(M219="WON-EW",(((K219-1)*'MONTH 2'!$B$2)*(1-$B$3))+(((L219-1)*'MONTH 2'!$B$2)*(1-$B$3)),IF(M219="WON",(((K219-1)*'MONTH 2'!$B$2)*(1-$B$3)),IF(M219="PLACED",(((L219-1)*'MONTH 2'!$B$2)*(1-$B$3))-'MONTH 2'!$B$2,IF(J219=0,-'MONTH 2'!$B$2,-('MONTH 2'!$B$2*2))))))*E219),0))</f>
        <v>0</v>
      </c>
      <c r="U219">
        <f t="shared" si="6"/>
        <v>1</v>
      </c>
    </row>
    <row r="220" spans="8:21" ht="16" x14ac:dyDescent="0.2">
      <c r="H220" s="22"/>
      <c r="I220" s="22"/>
      <c r="J220" s="22"/>
      <c r="M220" s="17"/>
      <c r="N220" s="26">
        <f>((G220-1)*(1-(IF(H220="no",0,'MONTH 2'!$B$3)))+1)</f>
        <v>5.0000000000000044E-2</v>
      </c>
      <c r="O220" s="26">
        <f t="shared" si="7"/>
        <v>0</v>
      </c>
      <c r="P220" s="28">
        <f>IF(ISBLANK(M220),,IF(ISBLANK(F220),,(IF(M220="WON-EW",((((F220-1)*J220)*'MONTH 2'!$B$2)+('MONTH 2'!$B$2*(F220-1))),IF(M220="WON",((((F220-1)*J220)*'MONTH 2'!$B$2)+('MONTH 2'!$B$2*(F220-1))),IF(M220="PLACED",((((F220-1)*J220)*'MONTH 2'!$B$2)-'MONTH 2'!$B$2),IF(J220=0,-'MONTH 2'!$B$2,IF(J220=0,-'MONTH 2'!$B$2,-('MONTH 2'!$B$2*2)))))))*E220))</f>
        <v>0</v>
      </c>
      <c r="Q220" s="27">
        <f>IF(ISBLANK(M220),,IF(ISBLANK(G220),,(IF(M220="WON-EW",((((N220-1)*J220)*'MONTH 2'!$B$2)+('MONTH 2'!$B$2*(N220-1))),IF(M220="WON",((((N220-1)*J220)*'MONTH 2'!$B$2)+('MONTH 2'!$B$2*(N220-1))),IF(M220="PLACED",((((N220-1)*J220)*'MONTH 2'!$B$2)-'MONTH 2'!$B$2),IF(J220=0,-'MONTH 2'!$B$2,IF(J220=0,-'MONTH 2'!$B$2,-('MONTH 2'!$B$2*2)))))))*E220))</f>
        <v>0</v>
      </c>
      <c r="R220" s="27">
        <f>IF(ISBLANK(M220),,IF(U220&lt;&gt;1,((IF(M220="WON-EW",(((K220-1)*'MONTH 2'!$B$2)*(1-$B$3))+(((L220-1)*'MONTH 2'!$B$2)*(1-$B$3)),IF(M220="WON",(((K220-1)*'MONTH 2'!$B$2)*(1-$B$3)),IF(M220="PLACED",(((L220-1)*'MONTH 2'!$B$2)*(1-$B$3))-'MONTH 2'!$B$2,IF(J220=0,-'MONTH 2'!$B$2,-('MONTH 2'!$B$2*2))))))*E220),0))</f>
        <v>0</v>
      </c>
      <c r="U220">
        <f t="shared" si="6"/>
        <v>1</v>
      </c>
    </row>
    <row r="221" spans="8:21" ht="16" x14ac:dyDescent="0.2">
      <c r="H221" s="22"/>
      <c r="I221" s="22"/>
      <c r="J221" s="22"/>
      <c r="M221" s="17"/>
      <c r="N221" s="26">
        <f>((G221-1)*(1-(IF(H221="no",0,'MONTH 2'!$B$3)))+1)</f>
        <v>5.0000000000000044E-2</v>
      </c>
      <c r="O221" s="26">
        <f t="shared" si="7"/>
        <v>0</v>
      </c>
      <c r="P221" s="28">
        <f>IF(ISBLANK(M221),,IF(ISBLANK(F221),,(IF(M221="WON-EW",((((F221-1)*J221)*'MONTH 2'!$B$2)+('MONTH 2'!$B$2*(F221-1))),IF(M221="WON",((((F221-1)*J221)*'MONTH 2'!$B$2)+('MONTH 2'!$B$2*(F221-1))),IF(M221="PLACED",((((F221-1)*J221)*'MONTH 2'!$B$2)-'MONTH 2'!$B$2),IF(J221=0,-'MONTH 2'!$B$2,IF(J221=0,-'MONTH 2'!$B$2,-('MONTH 2'!$B$2*2)))))))*E221))</f>
        <v>0</v>
      </c>
      <c r="Q221" s="27">
        <f>IF(ISBLANK(M221),,IF(ISBLANK(G221),,(IF(M221="WON-EW",((((N221-1)*J221)*'MONTH 2'!$B$2)+('MONTH 2'!$B$2*(N221-1))),IF(M221="WON",((((N221-1)*J221)*'MONTH 2'!$B$2)+('MONTH 2'!$B$2*(N221-1))),IF(M221="PLACED",((((N221-1)*J221)*'MONTH 2'!$B$2)-'MONTH 2'!$B$2),IF(J221=0,-'MONTH 2'!$B$2,IF(J221=0,-'MONTH 2'!$B$2,-('MONTH 2'!$B$2*2)))))))*E221))</f>
        <v>0</v>
      </c>
      <c r="R221" s="27">
        <f>IF(ISBLANK(M221),,IF(U221&lt;&gt;1,((IF(M221="WON-EW",(((K221-1)*'MONTH 2'!$B$2)*(1-$B$3))+(((L221-1)*'MONTH 2'!$B$2)*(1-$B$3)),IF(M221="WON",(((K221-1)*'MONTH 2'!$B$2)*(1-$B$3)),IF(M221="PLACED",(((L221-1)*'MONTH 2'!$B$2)*(1-$B$3))-'MONTH 2'!$B$2,IF(J221=0,-'MONTH 2'!$B$2,-('MONTH 2'!$B$2*2))))))*E221),0))</f>
        <v>0</v>
      </c>
      <c r="U221">
        <f t="shared" ref="U221:U284" si="8">IF(ISBLANK(K221),1,IF(ISBLANK(L221),2,99))</f>
        <v>1</v>
      </c>
    </row>
    <row r="222" spans="8:21" ht="16" x14ac:dyDescent="0.2">
      <c r="H222" s="22"/>
      <c r="I222" s="22"/>
      <c r="J222" s="22"/>
      <c r="M222" s="17"/>
      <c r="N222" s="26">
        <f>((G222-1)*(1-(IF(H222="no",0,'MONTH 2'!$B$3)))+1)</f>
        <v>5.0000000000000044E-2</v>
      </c>
      <c r="O222" s="26">
        <f t="shared" si="7"/>
        <v>0</v>
      </c>
      <c r="P222" s="28">
        <f>IF(ISBLANK(M222),,IF(ISBLANK(F222),,(IF(M222="WON-EW",((((F222-1)*J222)*'MONTH 2'!$B$2)+('MONTH 2'!$B$2*(F222-1))),IF(M222="WON",((((F222-1)*J222)*'MONTH 2'!$B$2)+('MONTH 2'!$B$2*(F222-1))),IF(M222="PLACED",((((F222-1)*J222)*'MONTH 2'!$B$2)-'MONTH 2'!$B$2),IF(J222=0,-'MONTH 2'!$B$2,IF(J222=0,-'MONTH 2'!$B$2,-('MONTH 2'!$B$2*2)))))))*E222))</f>
        <v>0</v>
      </c>
      <c r="Q222" s="27">
        <f>IF(ISBLANK(M222),,IF(ISBLANK(G222),,(IF(M222="WON-EW",((((N222-1)*J222)*'MONTH 2'!$B$2)+('MONTH 2'!$B$2*(N222-1))),IF(M222="WON",((((N222-1)*J222)*'MONTH 2'!$B$2)+('MONTH 2'!$B$2*(N222-1))),IF(M222="PLACED",((((N222-1)*J222)*'MONTH 2'!$B$2)-'MONTH 2'!$B$2),IF(J222=0,-'MONTH 2'!$B$2,IF(J222=0,-'MONTH 2'!$B$2,-('MONTH 2'!$B$2*2)))))))*E222))</f>
        <v>0</v>
      </c>
      <c r="R222" s="27">
        <f>IF(ISBLANK(M222),,IF(U222&lt;&gt;1,((IF(M222="WON-EW",(((K222-1)*'MONTH 2'!$B$2)*(1-$B$3))+(((L222-1)*'MONTH 2'!$B$2)*(1-$B$3)),IF(M222="WON",(((K222-1)*'MONTH 2'!$B$2)*(1-$B$3)),IF(M222="PLACED",(((L222-1)*'MONTH 2'!$B$2)*(1-$B$3))-'MONTH 2'!$B$2,IF(J222=0,-'MONTH 2'!$B$2,-('MONTH 2'!$B$2*2))))))*E222),0))</f>
        <v>0</v>
      </c>
      <c r="U222">
        <f t="shared" si="8"/>
        <v>1</v>
      </c>
    </row>
    <row r="223" spans="8:21" ht="16" x14ac:dyDescent="0.2">
      <c r="H223" s="22"/>
      <c r="I223" s="22"/>
      <c r="J223" s="22"/>
      <c r="M223" s="17"/>
      <c r="N223" s="26">
        <f>((G223-1)*(1-(IF(H223="no",0,'MONTH 2'!$B$3)))+1)</f>
        <v>5.0000000000000044E-2</v>
      </c>
      <c r="O223" s="26">
        <f t="shared" si="7"/>
        <v>0</v>
      </c>
      <c r="P223" s="28">
        <f>IF(ISBLANK(M223),,IF(ISBLANK(F223),,(IF(M223="WON-EW",((((F223-1)*J223)*'MONTH 2'!$B$2)+('MONTH 2'!$B$2*(F223-1))),IF(M223="WON",((((F223-1)*J223)*'MONTH 2'!$B$2)+('MONTH 2'!$B$2*(F223-1))),IF(M223="PLACED",((((F223-1)*J223)*'MONTH 2'!$B$2)-'MONTH 2'!$B$2),IF(J223=0,-'MONTH 2'!$B$2,IF(J223=0,-'MONTH 2'!$B$2,-('MONTH 2'!$B$2*2)))))))*E223))</f>
        <v>0</v>
      </c>
      <c r="Q223" s="27">
        <f>IF(ISBLANK(M223),,IF(ISBLANK(G223),,(IF(M223="WON-EW",((((N223-1)*J223)*'MONTH 2'!$B$2)+('MONTH 2'!$B$2*(N223-1))),IF(M223="WON",((((N223-1)*J223)*'MONTH 2'!$B$2)+('MONTH 2'!$B$2*(N223-1))),IF(M223="PLACED",((((N223-1)*J223)*'MONTH 2'!$B$2)-'MONTH 2'!$B$2),IF(J223=0,-'MONTH 2'!$B$2,IF(J223=0,-'MONTH 2'!$B$2,-('MONTH 2'!$B$2*2)))))))*E223))</f>
        <v>0</v>
      </c>
      <c r="R223" s="27">
        <f>IF(ISBLANK(M223),,IF(U223&lt;&gt;1,((IF(M223="WON-EW",(((K223-1)*'MONTH 2'!$B$2)*(1-$B$3))+(((L223-1)*'MONTH 2'!$B$2)*(1-$B$3)),IF(M223="WON",(((K223-1)*'MONTH 2'!$B$2)*(1-$B$3)),IF(M223="PLACED",(((L223-1)*'MONTH 2'!$B$2)*(1-$B$3))-'MONTH 2'!$B$2,IF(J223=0,-'MONTH 2'!$B$2,-('MONTH 2'!$B$2*2))))))*E223),0))</f>
        <v>0</v>
      </c>
      <c r="U223">
        <f t="shared" si="8"/>
        <v>1</v>
      </c>
    </row>
    <row r="224" spans="8:21" ht="16" x14ac:dyDescent="0.2">
      <c r="H224" s="22"/>
      <c r="I224" s="22"/>
      <c r="J224" s="22"/>
      <c r="M224" s="17"/>
      <c r="N224" s="26">
        <f>((G224-1)*(1-(IF(H224="no",0,'MONTH 2'!$B$3)))+1)</f>
        <v>5.0000000000000044E-2</v>
      </c>
      <c r="O224" s="26">
        <f t="shared" si="7"/>
        <v>0</v>
      </c>
      <c r="P224" s="28">
        <f>IF(ISBLANK(M224),,IF(ISBLANK(F224),,(IF(M224="WON-EW",((((F224-1)*J224)*'MONTH 2'!$B$2)+('MONTH 2'!$B$2*(F224-1))),IF(M224="WON",((((F224-1)*J224)*'MONTH 2'!$B$2)+('MONTH 2'!$B$2*(F224-1))),IF(M224="PLACED",((((F224-1)*J224)*'MONTH 2'!$B$2)-'MONTH 2'!$B$2),IF(J224=0,-'MONTH 2'!$B$2,IF(J224=0,-'MONTH 2'!$B$2,-('MONTH 2'!$B$2*2)))))))*E224))</f>
        <v>0</v>
      </c>
      <c r="Q224" s="27">
        <f>IF(ISBLANK(M224),,IF(ISBLANK(G224),,(IF(M224="WON-EW",((((N224-1)*J224)*'MONTH 2'!$B$2)+('MONTH 2'!$B$2*(N224-1))),IF(M224="WON",((((N224-1)*J224)*'MONTH 2'!$B$2)+('MONTH 2'!$B$2*(N224-1))),IF(M224="PLACED",((((N224-1)*J224)*'MONTH 2'!$B$2)-'MONTH 2'!$B$2),IF(J224=0,-'MONTH 2'!$B$2,IF(J224=0,-'MONTH 2'!$B$2,-('MONTH 2'!$B$2*2)))))))*E224))</f>
        <v>0</v>
      </c>
      <c r="R224" s="27">
        <f>IF(ISBLANK(M224),,IF(U224&lt;&gt;1,((IF(M224="WON-EW",(((K224-1)*'MONTH 2'!$B$2)*(1-$B$3))+(((L224-1)*'MONTH 2'!$B$2)*(1-$B$3)),IF(M224="WON",(((K224-1)*'MONTH 2'!$B$2)*(1-$B$3)),IF(M224="PLACED",(((L224-1)*'MONTH 2'!$B$2)*(1-$B$3))-'MONTH 2'!$B$2,IF(J224=0,-'MONTH 2'!$B$2,-('MONTH 2'!$B$2*2))))))*E224),0))</f>
        <v>0</v>
      </c>
      <c r="U224">
        <f t="shared" si="8"/>
        <v>1</v>
      </c>
    </row>
    <row r="225" spans="8:21" ht="16" x14ac:dyDescent="0.2">
      <c r="H225" s="22"/>
      <c r="I225" s="22"/>
      <c r="J225" s="22"/>
      <c r="M225" s="17"/>
      <c r="N225" s="26">
        <f>((G225-1)*(1-(IF(H225="no",0,'MONTH 2'!$B$3)))+1)</f>
        <v>5.0000000000000044E-2</v>
      </c>
      <c r="O225" s="26">
        <f t="shared" si="7"/>
        <v>0</v>
      </c>
      <c r="P225" s="28">
        <f>IF(ISBLANK(M225),,IF(ISBLANK(F225),,(IF(M225="WON-EW",((((F225-1)*J225)*'MONTH 2'!$B$2)+('MONTH 2'!$B$2*(F225-1))),IF(M225="WON",((((F225-1)*J225)*'MONTH 2'!$B$2)+('MONTH 2'!$B$2*(F225-1))),IF(M225="PLACED",((((F225-1)*J225)*'MONTH 2'!$B$2)-'MONTH 2'!$B$2),IF(J225=0,-'MONTH 2'!$B$2,IF(J225=0,-'MONTH 2'!$B$2,-('MONTH 2'!$B$2*2)))))))*E225))</f>
        <v>0</v>
      </c>
      <c r="Q225" s="27">
        <f>IF(ISBLANK(M225),,IF(ISBLANK(G225),,(IF(M225="WON-EW",((((N225-1)*J225)*'MONTH 2'!$B$2)+('MONTH 2'!$B$2*(N225-1))),IF(M225="WON",((((N225-1)*J225)*'MONTH 2'!$B$2)+('MONTH 2'!$B$2*(N225-1))),IF(M225="PLACED",((((N225-1)*J225)*'MONTH 2'!$B$2)-'MONTH 2'!$B$2),IF(J225=0,-'MONTH 2'!$B$2,IF(J225=0,-'MONTH 2'!$B$2,-('MONTH 2'!$B$2*2)))))))*E225))</f>
        <v>0</v>
      </c>
      <c r="R225" s="27">
        <f>IF(ISBLANK(M225),,IF(U225&lt;&gt;1,((IF(M225="WON-EW",(((K225-1)*'MONTH 2'!$B$2)*(1-$B$3))+(((L225-1)*'MONTH 2'!$B$2)*(1-$B$3)),IF(M225="WON",(((K225-1)*'MONTH 2'!$B$2)*(1-$B$3)),IF(M225="PLACED",(((L225-1)*'MONTH 2'!$B$2)*(1-$B$3))-'MONTH 2'!$B$2,IF(J225=0,-'MONTH 2'!$B$2,-('MONTH 2'!$B$2*2))))))*E225),0))</f>
        <v>0</v>
      </c>
      <c r="U225">
        <f t="shared" si="8"/>
        <v>1</v>
      </c>
    </row>
    <row r="226" spans="8:21" ht="16" x14ac:dyDescent="0.2">
      <c r="H226" s="22"/>
      <c r="I226" s="22"/>
      <c r="J226" s="22"/>
      <c r="M226" s="17"/>
      <c r="N226" s="26">
        <f>((G226-1)*(1-(IF(H226="no",0,'MONTH 2'!$B$3)))+1)</f>
        <v>5.0000000000000044E-2</v>
      </c>
      <c r="O226" s="26">
        <f t="shared" si="7"/>
        <v>0</v>
      </c>
      <c r="P226" s="28">
        <f>IF(ISBLANK(M226),,IF(ISBLANK(F226),,(IF(M226="WON-EW",((((F226-1)*J226)*'MONTH 2'!$B$2)+('MONTH 2'!$B$2*(F226-1))),IF(M226="WON",((((F226-1)*J226)*'MONTH 2'!$B$2)+('MONTH 2'!$B$2*(F226-1))),IF(M226="PLACED",((((F226-1)*J226)*'MONTH 2'!$B$2)-'MONTH 2'!$B$2),IF(J226=0,-'MONTH 2'!$B$2,IF(J226=0,-'MONTH 2'!$B$2,-('MONTH 2'!$B$2*2)))))))*E226))</f>
        <v>0</v>
      </c>
      <c r="Q226" s="27">
        <f>IF(ISBLANK(M226),,IF(ISBLANK(G226),,(IF(M226="WON-EW",((((N226-1)*J226)*'MONTH 2'!$B$2)+('MONTH 2'!$B$2*(N226-1))),IF(M226="WON",((((N226-1)*J226)*'MONTH 2'!$B$2)+('MONTH 2'!$B$2*(N226-1))),IF(M226="PLACED",((((N226-1)*J226)*'MONTH 2'!$B$2)-'MONTH 2'!$B$2),IF(J226=0,-'MONTH 2'!$B$2,IF(J226=0,-'MONTH 2'!$B$2,-('MONTH 2'!$B$2*2)))))))*E226))</f>
        <v>0</v>
      </c>
      <c r="R226" s="27">
        <f>IF(ISBLANK(M226),,IF(U226&lt;&gt;1,((IF(M226="WON-EW",(((K226-1)*'MONTH 2'!$B$2)*(1-$B$3))+(((L226-1)*'MONTH 2'!$B$2)*(1-$B$3)),IF(M226="WON",(((K226-1)*'MONTH 2'!$B$2)*(1-$B$3)),IF(M226="PLACED",(((L226-1)*'MONTH 2'!$B$2)*(1-$B$3))-'MONTH 2'!$B$2,IF(J226=0,-'MONTH 2'!$B$2,-('MONTH 2'!$B$2*2))))))*E226),0))</f>
        <v>0</v>
      </c>
      <c r="U226">
        <f t="shared" si="8"/>
        <v>1</v>
      </c>
    </row>
    <row r="227" spans="8:21" ht="16" x14ac:dyDescent="0.2">
      <c r="H227" s="22"/>
      <c r="I227" s="22"/>
      <c r="J227" s="22"/>
      <c r="M227" s="17"/>
      <c r="N227" s="26">
        <f>((G227-1)*(1-(IF(H227="no",0,'MONTH 2'!$B$3)))+1)</f>
        <v>5.0000000000000044E-2</v>
      </c>
      <c r="O227" s="26">
        <f t="shared" ref="O227:O290" si="9">E227*IF(I227="yes",2,1)</f>
        <v>0</v>
      </c>
      <c r="P227" s="28">
        <f>IF(ISBLANK(M227),,IF(ISBLANK(F227),,(IF(M227="WON-EW",((((F227-1)*J227)*'MONTH 2'!$B$2)+('MONTH 2'!$B$2*(F227-1))),IF(M227="WON",((((F227-1)*J227)*'MONTH 2'!$B$2)+('MONTH 2'!$B$2*(F227-1))),IF(M227="PLACED",((((F227-1)*J227)*'MONTH 2'!$B$2)-'MONTH 2'!$B$2),IF(J227=0,-'MONTH 2'!$B$2,IF(J227=0,-'MONTH 2'!$B$2,-('MONTH 2'!$B$2*2)))))))*E227))</f>
        <v>0</v>
      </c>
      <c r="Q227" s="27">
        <f>IF(ISBLANK(M227),,IF(ISBLANK(G227),,(IF(M227="WON-EW",((((N227-1)*J227)*'MONTH 2'!$B$2)+('MONTH 2'!$B$2*(N227-1))),IF(M227="WON",((((N227-1)*J227)*'MONTH 2'!$B$2)+('MONTH 2'!$B$2*(N227-1))),IF(M227="PLACED",((((N227-1)*J227)*'MONTH 2'!$B$2)-'MONTH 2'!$B$2),IF(J227=0,-'MONTH 2'!$B$2,IF(J227=0,-'MONTH 2'!$B$2,-('MONTH 2'!$B$2*2)))))))*E227))</f>
        <v>0</v>
      </c>
      <c r="R227" s="27">
        <f>IF(ISBLANK(M227),,IF(U227&lt;&gt;1,((IF(M227="WON-EW",(((K227-1)*'MONTH 2'!$B$2)*(1-$B$3))+(((L227-1)*'MONTH 2'!$B$2)*(1-$B$3)),IF(M227="WON",(((K227-1)*'MONTH 2'!$B$2)*(1-$B$3)),IF(M227="PLACED",(((L227-1)*'MONTH 2'!$B$2)*(1-$B$3))-'MONTH 2'!$B$2,IF(J227=0,-'MONTH 2'!$B$2,-('MONTH 2'!$B$2*2))))))*E227),0))</f>
        <v>0</v>
      </c>
      <c r="U227">
        <f t="shared" si="8"/>
        <v>1</v>
      </c>
    </row>
    <row r="228" spans="8:21" ht="16" x14ac:dyDescent="0.2">
      <c r="H228" s="22"/>
      <c r="I228" s="22"/>
      <c r="J228" s="22"/>
      <c r="M228" s="17"/>
      <c r="N228" s="26">
        <f>((G228-1)*(1-(IF(H228="no",0,'MONTH 2'!$B$3)))+1)</f>
        <v>5.0000000000000044E-2</v>
      </c>
      <c r="O228" s="26">
        <f t="shared" si="9"/>
        <v>0</v>
      </c>
      <c r="P228" s="28">
        <f>IF(ISBLANK(M228),,IF(ISBLANK(F228),,(IF(M228="WON-EW",((((F228-1)*J228)*'MONTH 2'!$B$2)+('MONTH 2'!$B$2*(F228-1))),IF(M228="WON",((((F228-1)*J228)*'MONTH 2'!$B$2)+('MONTH 2'!$B$2*(F228-1))),IF(M228="PLACED",((((F228-1)*J228)*'MONTH 2'!$B$2)-'MONTH 2'!$B$2),IF(J228=0,-'MONTH 2'!$B$2,IF(J228=0,-'MONTH 2'!$B$2,-('MONTH 2'!$B$2*2)))))))*E228))</f>
        <v>0</v>
      </c>
      <c r="Q228" s="27">
        <f>IF(ISBLANK(M228),,IF(ISBLANK(G228),,(IF(M228="WON-EW",((((N228-1)*J228)*'MONTH 2'!$B$2)+('MONTH 2'!$B$2*(N228-1))),IF(M228="WON",((((N228-1)*J228)*'MONTH 2'!$B$2)+('MONTH 2'!$B$2*(N228-1))),IF(M228="PLACED",((((N228-1)*J228)*'MONTH 2'!$B$2)-'MONTH 2'!$B$2),IF(J228=0,-'MONTH 2'!$B$2,IF(J228=0,-'MONTH 2'!$B$2,-('MONTH 2'!$B$2*2)))))))*E228))</f>
        <v>0</v>
      </c>
      <c r="R228" s="27">
        <f>IF(ISBLANK(M228),,IF(U228&lt;&gt;1,((IF(M228="WON-EW",(((K228-1)*'MONTH 2'!$B$2)*(1-$B$3))+(((L228-1)*'MONTH 2'!$B$2)*(1-$B$3)),IF(M228="WON",(((K228-1)*'MONTH 2'!$B$2)*(1-$B$3)),IF(M228="PLACED",(((L228-1)*'MONTH 2'!$B$2)*(1-$B$3))-'MONTH 2'!$B$2,IF(J228=0,-'MONTH 2'!$B$2,-('MONTH 2'!$B$2*2))))))*E228),0))</f>
        <v>0</v>
      </c>
      <c r="U228">
        <f t="shared" si="8"/>
        <v>1</v>
      </c>
    </row>
    <row r="229" spans="8:21" ht="16" x14ac:dyDescent="0.2">
      <c r="H229" s="22"/>
      <c r="I229" s="22"/>
      <c r="J229" s="22"/>
      <c r="M229" s="17"/>
      <c r="N229" s="26">
        <f>((G229-1)*(1-(IF(H229="no",0,'MONTH 2'!$B$3)))+1)</f>
        <v>5.0000000000000044E-2</v>
      </c>
      <c r="O229" s="26">
        <f t="shared" si="9"/>
        <v>0</v>
      </c>
      <c r="P229" s="28">
        <f>IF(ISBLANK(M229),,IF(ISBLANK(F229),,(IF(M229="WON-EW",((((F229-1)*J229)*'MONTH 2'!$B$2)+('MONTH 2'!$B$2*(F229-1))),IF(M229="WON",((((F229-1)*J229)*'MONTH 2'!$B$2)+('MONTH 2'!$B$2*(F229-1))),IF(M229="PLACED",((((F229-1)*J229)*'MONTH 2'!$B$2)-'MONTH 2'!$B$2),IF(J229=0,-'MONTH 2'!$B$2,IF(J229=0,-'MONTH 2'!$B$2,-('MONTH 2'!$B$2*2)))))))*E229))</f>
        <v>0</v>
      </c>
      <c r="Q229" s="27">
        <f>IF(ISBLANK(M229),,IF(ISBLANK(G229),,(IF(M229="WON-EW",((((N229-1)*J229)*'MONTH 2'!$B$2)+('MONTH 2'!$B$2*(N229-1))),IF(M229="WON",((((N229-1)*J229)*'MONTH 2'!$B$2)+('MONTH 2'!$B$2*(N229-1))),IF(M229="PLACED",((((N229-1)*J229)*'MONTH 2'!$B$2)-'MONTH 2'!$B$2),IF(J229=0,-'MONTH 2'!$B$2,IF(J229=0,-'MONTH 2'!$B$2,-('MONTH 2'!$B$2*2)))))))*E229))</f>
        <v>0</v>
      </c>
      <c r="R229" s="27">
        <f>IF(ISBLANK(M229),,IF(U229&lt;&gt;1,((IF(M229="WON-EW",(((K229-1)*'MONTH 2'!$B$2)*(1-$B$3))+(((L229-1)*'MONTH 2'!$B$2)*(1-$B$3)),IF(M229="WON",(((K229-1)*'MONTH 2'!$B$2)*(1-$B$3)),IF(M229="PLACED",(((L229-1)*'MONTH 2'!$B$2)*(1-$B$3))-'MONTH 2'!$B$2,IF(J229=0,-'MONTH 2'!$B$2,-('MONTH 2'!$B$2*2))))))*E229),0))</f>
        <v>0</v>
      </c>
      <c r="U229">
        <f t="shared" si="8"/>
        <v>1</v>
      </c>
    </row>
    <row r="230" spans="8:21" ht="16" x14ac:dyDescent="0.2">
      <c r="H230" s="22"/>
      <c r="I230" s="22"/>
      <c r="J230" s="22"/>
      <c r="M230" s="17"/>
      <c r="N230" s="26">
        <f>((G230-1)*(1-(IF(H230="no",0,'MONTH 2'!$B$3)))+1)</f>
        <v>5.0000000000000044E-2</v>
      </c>
      <c r="O230" s="26">
        <f t="shared" si="9"/>
        <v>0</v>
      </c>
      <c r="P230" s="28">
        <f>IF(ISBLANK(M230),,IF(ISBLANK(F230),,(IF(M230="WON-EW",((((F230-1)*J230)*'MONTH 2'!$B$2)+('MONTH 2'!$B$2*(F230-1))),IF(M230="WON",((((F230-1)*J230)*'MONTH 2'!$B$2)+('MONTH 2'!$B$2*(F230-1))),IF(M230="PLACED",((((F230-1)*J230)*'MONTH 2'!$B$2)-'MONTH 2'!$B$2),IF(J230=0,-'MONTH 2'!$B$2,IF(J230=0,-'MONTH 2'!$B$2,-('MONTH 2'!$B$2*2)))))))*E230))</f>
        <v>0</v>
      </c>
      <c r="Q230" s="27">
        <f>IF(ISBLANK(M230),,IF(ISBLANK(G230),,(IF(M230="WON-EW",((((N230-1)*J230)*'MONTH 2'!$B$2)+('MONTH 2'!$B$2*(N230-1))),IF(M230="WON",((((N230-1)*J230)*'MONTH 2'!$B$2)+('MONTH 2'!$B$2*(N230-1))),IF(M230="PLACED",((((N230-1)*J230)*'MONTH 2'!$B$2)-'MONTH 2'!$B$2),IF(J230=0,-'MONTH 2'!$B$2,IF(J230=0,-'MONTH 2'!$B$2,-('MONTH 2'!$B$2*2)))))))*E230))</f>
        <v>0</v>
      </c>
      <c r="R230" s="27">
        <f>IF(ISBLANK(M230),,IF(U230&lt;&gt;1,((IF(M230="WON-EW",(((K230-1)*'MONTH 2'!$B$2)*(1-$B$3))+(((L230-1)*'MONTH 2'!$B$2)*(1-$B$3)),IF(M230="WON",(((K230-1)*'MONTH 2'!$B$2)*(1-$B$3)),IF(M230="PLACED",(((L230-1)*'MONTH 2'!$B$2)*(1-$B$3))-'MONTH 2'!$B$2,IF(J230=0,-'MONTH 2'!$B$2,-('MONTH 2'!$B$2*2))))))*E230),0))</f>
        <v>0</v>
      </c>
      <c r="U230">
        <f t="shared" si="8"/>
        <v>1</v>
      </c>
    </row>
    <row r="231" spans="8:21" ht="16" x14ac:dyDescent="0.2">
      <c r="H231" s="22"/>
      <c r="I231" s="22"/>
      <c r="J231" s="22"/>
      <c r="M231" s="17"/>
      <c r="N231" s="26">
        <f>((G231-1)*(1-(IF(H231="no",0,'MONTH 2'!$B$3)))+1)</f>
        <v>5.0000000000000044E-2</v>
      </c>
      <c r="O231" s="26">
        <f t="shared" si="9"/>
        <v>0</v>
      </c>
      <c r="P231" s="28">
        <f>IF(ISBLANK(M231),,IF(ISBLANK(F231),,(IF(M231="WON-EW",((((F231-1)*J231)*'MONTH 2'!$B$2)+('MONTH 2'!$B$2*(F231-1))),IF(M231="WON",((((F231-1)*J231)*'MONTH 2'!$B$2)+('MONTH 2'!$B$2*(F231-1))),IF(M231="PLACED",((((F231-1)*J231)*'MONTH 2'!$B$2)-'MONTH 2'!$B$2),IF(J231=0,-'MONTH 2'!$B$2,IF(J231=0,-'MONTH 2'!$B$2,-('MONTH 2'!$B$2*2)))))))*E231))</f>
        <v>0</v>
      </c>
      <c r="Q231" s="27">
        <f>IF(ISBLANK(M231),,IF(ISBLANK(G231),,(IF(M231="WON-EW",((((N231-1)*J231)*'MONTH 2'!$B$2)+('MONTH 2'!$B$2*(N231-1))),IF(M231="WON",((((N231-1)*J231)*'MONTH 2'!$B$2)+('MONTH 2'!$B$2*(N231-1))),IF(M231="PLACED",((((N231-1)*J231)*'MONTH 2'!$B$2)-'MONTH 2'!$B$2),IF(J231=0,-'MONTH 2'!$B$2,IF(J231=0,-'MONTH 2'!$B$2,-('MONTH 2'!$B$2*2)))))))*E231))</f>
        <v>0</v>
      </c>
      <c r="R231" s="27">
        <f>IF(ISBLANK(M231),,IF(U231&lt;&gt;1,((IF(M231="WON-EW",(((K231-1)*'MONTH 2'!$B$2)*(1-$B$3))+(((L231-1)*'MONTH 2'!$B$2)*(1-$B$3)),IF(M231="WON",(((K231-1)*'MONTH 2'!$B$2)*(1-$B$3)),IF(M231="PLACED",(((L231-1)*'MONTH 2'!$B$2)*(1-$B$3))-'MONTH 2'!$B$2,IF(J231=0,-'MONTH 2'!$B$2,-('MONTH 2'!$B$2*2))))))*E231),0))</f>
        <v>0</v>
      </c>
      <c r="U231">
        <f t="shared" si="8"/>
        <v>1</v>
      </c>
    </row>
    <row r="232" spans="8:21" ht="16" x14ac:dyDescent="0.2">
      <c r="H232" s="22"/>
      <c r="I232" s="22"/>
      <c r="J232" s="22"/>
      <c r="M232" s="17"/>
      <c r="N232" s="26">
        <f>((G232-1)*(1-(IF(H232="no",0,'MONTH 2'!$B$3)))+1)</f>
        <v>5.0000000000000044E-2</v>
      </c>
      <c r="O232" s="26">
        <f t="shared" si="9"/>
        <v>0</v>
      </c>
      <c r="P232" s="28">
        <f>IF(ISBLANK(M232),,IF(ISBLANK(F232),,(IF(M232="WON-EW",((((F232-1)*J232)*'MONTH 2'!$B$2)+('MONTH 2'!$B$2*(F232-1))),IF(M232="WON",((((F232-1)*J232)*'MONTH 2'!$B$2)+('MONTH 2'!$B$2*(F232-1))),IF(M232="PLACED",((((F232-1)*J232)*'MONTH 2'!$B$2)-'MONTH 2'!$B$2),IF(J232=0,-'MONTH 2'!$B$2,IF(J232=0,-'MONTH 2'!$B$2,-('MONTH 2'!$B$2*2)))))))*E232))</f>
        <v>0</v>
      </c>
      <c r="Q232" s="27">
        <f>IF(ISBLANK(M232),,IF(ISBLANK(G232),,(IF(M232="WON-EW",((((N232-1)*J232)*'MONTH 2'!$B$2)+('MONTH 2'!$B$2*(N232-1))),IF(M232="WON",((((N232-1)*J232)*'MONTH 2'!$B$2)+('MONTH 2'!$B$2*(N232-1))),IF(M232="PLACED",((((N232-1)*J232)*'MONTH 2'!$B$2)-'MONTH 2'!$B$2),IF(J232=0,-'MONTH 2'!$B$2,IF(J232=0,-'MONTH 2'!$B$2,-('MONTH 2'!$B$2*2)))))))*E232))</f>
        <v>0</v>
      </c>
      <c r="R232" s="27">
        <f>IF(ISBLANK(M232),,IF(U232&lt;&gt;1,((IF(M232="WON-EW",(((K232-1)*'MONTH 2'!$B$2)*(1-$B$3))+(((L232-1)*'MONTH 2'!$B$2)*(1-$B$3)),IF(M232="WON",(((K232-1)*'MONTH 2'!$B$2)*(1-$B$3)),IF(M232="PLACED",(((L232-1)*'MONTH 2'!$B$2)*(1-$B$3))-'MONTH 2'!$B$2,IF(J232=0,-'MONTH 2'!$B$2,-('MONTH 2'!$B$2*2))))))*E232),0))</f>
        <v>0</v>
      </c>
      <c r="U232">
        <f t="shared" si="8"/>
        <v>1</v>
      </c>
    </row>
    <row r="233" spans="8:21" ht="16" x14ac:dyDescent="0.2">
      <c r="H233" s="22"/>
      <c r="I233" s="22"/>
      <c r="J233" s="22"/>
      <c r="M233" s="17"/>
      <c r="N233" s="26">
        <f>((G233-1)*(1-(IF(H233="no",0,'MONTH 2'!$B$3)))+1)</f>
        <v>5.0000000000000044E-2</v>
      </c>
      <c r="O233" s="26">
        <f t="shared" si="9"/>
        <v>0</v>
      </c>
      <c r="P233" s="28">
        <f>IF(ISBLANK(M233),,IF(ISBLANK(F233),,(IF(M233="WON-EW",((((F233-1)*J233)*'MONTH 2'!$B$2)+('MONTH 2'!$B$2*(F233-1))),IF(M233="WON",((((F233-1)*J233)*'MONTH 2'!$B$2)+('MONTH 2'!$B$2*(F233-1))),IF(M233="PLACED",((((F233-1)*J233)*'MONTH 2'!$B$2)-'MONTH 2'!$B$2),IF(J233=0,-'MONTH 2'!$B$2,IF(J233=0,-'MONTH 2'!$B$2,-('MONTH 2'!$B$2*2)))))))*E233))</f>
        <v>0</v>
      </c>
      <c r="Q233" s="27">
        <f>IF(ISBLANK(M233),,IF(ISBLANK(G233),,(IF(M233="WON-EW",((((N233-1)*J233)*'MONTH 2'!$B$2)+('MONTH 2'!$B$2*(N233-1))),IF(M233="WON",((((N233-1)*J233)*'MONTH 2'!$B$2)+('MONTH 2'!$B$2*(N233-1))),IF(M233="PLACED",((((N233-1)*J233)*'MONTH 2'!$B$2)-'MONTH 2'!$B$2),IF(J233=0,-'MONTH 2'!$B$2,IF(J233=0,-'MONTH 2'!$B$2,-('MONTH 2'!$B$2*2)))))))*E233))</f>
        <v>0</v>
      </c>
      <c r="R233" s="27">
        <f>IF(ISBLANK(M233),,IF(U233&lt;&gt;1,((IF(M233="WON-EW",(((K233-1)*'MONTH 2'!$B$2)*(1-$B$3))+(((L233-1)*'MONTH 2'!$B$2)*(1-$B$3)),IF(M233="WON",(((K233-1)*'MONTH 2'!$B$2)*(1-$B$3)),IF(M233="PLACED",(((L233-1)*'MONTH 2'!$B$2)*(1-$B$3))-'MONTH 2'!$B$2,IF(J233=0,-'MONTH 2'!$B$2,-('MONTH 2'!$B$2*2))))))*E233),0))</f>
        <v>0</v>
      </c>
      <c r="U233">
        <f t="shared" si="8"/>
        <v>1</v>
      </c>
    </row>
    <row r="234" spans="8:21" ht="16" x14ac:dyDescent="0.2">
      <c r="H234" s="22"/>
      <c r="I234" s="22"/>
      <c r="J234" s="22"/>
      <c r="M234" s="17"/>
      <c r="N234" s="26">
        <f>((G234-1)*(1-(IF(H234="no",0,'MONTH 2'!$B$3)))+1)</f>
        <v>5.0000000000000044E-2</v>
      </c>
      <c r="O234" s="26">
        <f t="shared" si="9"/>
        <v>0</v>
      </c>
      <c r="P234" s="28">
        <f>IF(ISBLANK(M234),,IF(ISBLANK(F234),,(IF(M234="WON-EW",((((F234-1)*J234)*'MONTH 2'!$B$2)+('MONTH 2'!$B$2*(F234-1))),IF(M234="WON",((((F234-1)*J234)*'MONTH 2'!$B$2)+('MONTH 2'!$B$2*(F234-1))),IF(M234="PLACED",((((F234-1)*J234)*'MONTH 2'!$B$2)-'MONTH 2'!$B$2),IF(J234=0,-'MONTH 2'!$B$2,IF(J234=0,-'MONTH 2'!$B$2,-('MONTH 2'!$B$2*2)))))))*E234))</f>
        <v>0</v>
      </c>
      <c r="Q234" s="27">
        <f>IF(ISBLANK(M234),,IF(ISBLANK(G234),,(IF(M234="WON-EW",((((N234-1)*J234)*'MONTH 2'!$B$2)+('MONTH 2'!$B$2*(N234-1))),IF(M234="WON",((((N234-1)*J234)*'MONTH 2'!$B$2)+('MONTH 2'!$B$2*(N234-1))),IF(M234="PLACED",((((N234-1)*J234)*'MONTH 2'!$B$2)-'MONTH 2'!$B$2),IF(J234=0,-'MONTH 2'!$B$2,IF(J234=0,-'MONTH 2'!$B$2,-('MONTH 2'!$B$2*2)))))))*E234))</f>
        <v>0</v>
      </c>
      <c r="R234" s="27">
        <f>IF(ISBLANK(M234),,IF(U234&lt;&gt;1,((IF(M234="WON-EW",(((K234-1)*'MONTH 2'!$B$2)*(1-$B$3))+(((L234-1)*'MONTH 2'!$B$2)*(1-$B$3)),IF(M234="WON",(((K234-1)*'MONTH 2'!$B$2)*(1-$B$3)),IF(M234="PLACED",(((L234-1)*'MONTH 2'!$B$2)*(1-$B$3))-'MONTH 2'!$B$2,IF(J234=0,-'MONTH 2'!$B$2,-('MONTH 2'!$B$2*2))))))*E234),0))</f>
        <v>0</v>
      </c>
      <c r="U234">
        <f t="shared" si="8"/>
        <v>1</v>
      </c>
    </row>
    <row r="235" spans="8:21" ht="16" x14ac:dyDescent="0.2">
      <c r="H235" s="22"/>
      <c r="I235" s="22"/>
      <c r="J235" s="22"/>
      <c r="M235" s="17"/>
      <c r="N235" s="26">
        <f>((G235-1)*(1-(IF(H235="no",0,'MONTH 2'!$B$3)))+1)</f>
        <v>5.0000000000000044E-2</v>
      </c>
      <c r="O235" s="26">
        <f t="shared" si="9"/>
        <v>0</v>
      </c>
      <c r="P235" s="28">
        <f>IF(ISBLANK(M235),,IF(ISBLANK(F235),,(IF(M235="WON-EW",((((F235-1)*J235)*'MONTH 2'!$B$2)+('MONTH 2'!$B$2*(F235-1))),IF(M235="WON",((((F235-1)*J235)*'MONTH 2'!$B$2)+('MONTH 2'!$B$2*(F235-1))),IF(M235="PLACED",((((F235-1)*J235)*'MONTH 2'!$B$2)-'MONTH 2'!$B$2),IF(J235=0,-'MONTH 2'!$B$2,IF(J235=0,-'MONTH 2'!$B$2,-('MONTH 2'!$B$2*2)))))))*E235))</f>
        <v>0</v>
      </c>
      <c r="Q235" s="27">
        <f>IF(ISBLANK(M235),,IF(ISBLANK(G235),,(IF(M235="WON-EW",((((N235-1)*J235)*'MONTH 2'!$B$2)+('MONTH 2'!$B$2*(N235-1))),IF(M235="WON",((((N235-1)*J235)*'MONTH 2'!$B$2)+('MONTH 2'!$B$2*(N235-1))),IF(M235="PLACED",((((N235-1)*J235)*'MONTH 2'!$B$2)-'MONTH 2'!$B$2),IF(J235=0,-'MONTH 2'!$B$2,IF(J235=0,-'MONTH 2'!$B$2,-('MONTH 2'!$B$2*2)))))))*E235))</f>
        <v>0</v>
      </c>
      <c r="R235" s="27">
        <f>IF(ISBLANK(M235),,IF(U235&lt;&gt;1,((IF(M235="WON-EW",(((K235-1)*'MONTH 2'!$B$2)*(1-$B$3))+(((L235-1)*'MONTH 2'!$B$2)*(1-$B$3)),IF(M235="WON",(((K235-1)*'MONTH 2'!$B$2)*(1-$B$3)),IF(M235="PLACED",(((L235-1)*'MONTH 2'!$B$2)*(1-$B$3))-'MONTH 2'!$B$2,IF(J235=0,-'MONTH 2'!$B$2,-('MONTH 2'!$B$2*2))))))*E235),0))</f>
        <v>0</v>
      </c>
      <c r="U235">
        <f t="shared" si="8"/>
        <v>1</v>
      </c>
    </row>
    <row r="236" spans="8:21" ht="16" x14ac:dyDescent="0.2">
      <c r="H236" s="22"/>
      <c r="I236" s="22"/>
      <c r="J236" s="22"/>
      <c r="M236" s="17"/>
      <c r="N236" s="26">
        <f>((G236-1)*(1-(IF(H236="no",0,'MONTH 2'!$B$3)))+1)</f>
        <v>5.0000000000000044E-2</v>
      </c>
      <c r="O236" s="26">
        <f t="shared" si="9"/>
        <v>0</v>
      </c>
      <c r="P236" s="28">
        <f>IF(ISBLANK(M236),,IF(ISBLANK(F236),,(IF(M236="WON-EW",((((F236-1)*J236)*'MONTH 2'!$B$2)+('MONTH 2'!$B$2*(F236-1))),IF(M236="WON",((((F236-1)*J236)*'MONTH 2'!$B$2)+('MONTH 2'!$B$2*(F236-1))),IF(M236="PLACED",((((F236-1)*J236)*'MONTH 2'!$B$2)-'MONTH 2'!$B$2),IF(J236=0,-'MONTH 2'!$B$2,IF(J236=0,-'MONTH 2'!$B$2,-('MONTH 2'!$B$2*2)))))))*E236))</f>
        <v>0</v>
      </c>
      <c r="Q236" s="27">
        <f>IF(ISBLANK(M236),,IF(ISBLANK(G236),,(IF(M236="WON-EW",((((N236-1)*J236)*'MONTH 2'!$B$2)+('MONTH 2'!$B$2*(N236-1))),IF(M236="WON",((((N236-1)*J236)*'MONTH 2'!$B$2)+('MONTH 2'!$B$2*(N236-1))),IF(M236="PLACED",((((N236-1)*J236)*'MONTH 2'!$B$2)-'MONTH 2'!$B$2),IF(J236=0,-'MONTH 2'!$B$2,IF(J236=0,-'MONTH 2'!$B$2,-('MONTH 2'!$B$2*2)))))))*E236))</f>
        <v>0</v>
      </c>
      <c r="R236" s="27">
        <f>IF(ISBLANK(M236),,IF(U236&lt;&gt;1,((IF(M236="WON-EW",(((K236-1)*'MONTH 2'!$B$2)*(1-$B$3))+(((L236-1)*'MONTH 2'!$B$2)*(1-$B$3)),IF(M236="WON",(((K236-1)*'MONTH 2'!$B$2)*(1-$B$3)),IF(M236="PLACED",(((L236-1)*'MONTH 2'!$B$2)*(1-$B$3))-'MONTH 2'!$B$2,IF(J236=0,-'MONTH 2'!$B$2,-('MONTH 2'!$B$2*2))))))*E236),0))</f>
        <v>0</v>
      </c>
      <c r="U236">
        <f t="shared" si="8"/>
        <v>1</v>
      </c>
    </row>
    <row r="237" spans="8:21" ht="16" x14ac:dyDescent="0.2">
      <c r="H237" s="22"/>
      <c r="I237" s="22"/>
      <c r="J237" s="22"/>
      <c r="M237" s="17"/>
      <c r="N237" s="26">
        <f>((G237-1)*(1-(IF(H237="no",0,'MONTH 2'!$B$3)))+1)</f>
        <v>5.0000000000000044E-2</v>
      </c>
      <c r="O237" s="26">
        <f t="shared" si="9"/>
        <v>0</v>
      </c>
      <c r="P237" s="28">
        <f>IF(ISBLANK(M237),,IF(ISBLANK(F237),,(IF(M237="WON-EW",((((F237-1)*J237)*'MONTH 2'!$B$2)+('MONTH 2'!$B$2*(F237-1))),IF(M237="WON",((((F237-1)*J237)*'MONTH 2'!$B$2)+('MONTH 2'!$B$2*(F237-1))),IF(M237="PLACED",((((F237-1)*J237)*'MONTH 2'!$B$2)-'MONTH 2'!$B$2),IF(J237=0,-'MONTH 2'!$B$2,IF(J237=0,-'MONTH 2'!$B$2,-('MONTH 2'!$B$2*2)))))))*E237))</f>
        <v>0</v>
      </c>
      <c r="Q237" s="27">
        <f>IF(ISBLANK(M237),,IF(ISBLANK(G237),,(IF(M237="WON-EW",((((N237-1)*J237)*'MONTH 2'!$B$2)+('MONTH 2'!$B$2*(N237-1))),IF(M237="WON",((((N237-1)*J237)*'MONTH 2'!$B$2)+('MONTH 2'!$B$2*(N237-1))),IF(M237="PLACED",((((N237-1)*J237)*'MONTH 2'!$B$2)-'MONTH 2'!$B$2),IF(J237=0,-'MONTH 2'!$B$2,IF(J237=0,-'MONTH 2'!$B$2,-('MONTH 2'!$B$2*2)))))))*E237))</f>
        <v>0</v>
      </c>
      <c r="R237" s="27">
        <f>IF(ISBLANK(M237),,IF(U237&lt;&gt;1,((IF(M237="WON-EW",(((K237-1)*'MONTH 2'!$B$2)*(1-$B$3))+(((L237-1)*'MONTH 2'!$B$2)*(1-$B$3)),IF(M237="WON",(((K237-1)*'MONTH 2'!$B$2)*(1-$B$3)),IF(M237="PLACED",(((L237-1)*'MONTH 2'!$B$2)*(1-$B$3))-'MONTH 2'!$B$2,IF(J237=0,-'MONTH 2'!$B$2,-('MONTH 2'!$B$2*2))))))*E237),0))</f>
        <v>0</v>
      </c>
      <c r="U237">
        <f t="shared" si="8"/>
        <v>1</v>
      </c>
    </row>
    <row r="238" spans="8:21" ht="16" x14ac:dyDescent="0.2">
      <c r="H238" s="22"/>
      <c r="I238" s="22"/>
      <c r="J238" s="22"/>
      <c r="M238" s="17"/>
      <c r="N238" s="26">
        <f>((G238-1)*(1-(IF(H238="no",0,'MONTH 2'!$B$3)))+1)</f>
        <v>5.0000000000000044E-2</v>
      </c>
      <c r="O238" s="26">
        <f t="shared" si="9"/>
        <v>0</v>
      </c>
      <c r="P238" s="28">
        <f>IF(ISBLANK(M238),,IF(ISBLANK(F238),,(IF(M238="WON-EW",((((F238-1)*J238)*'MONTH 2'!$B$2)+('MONTH 2'!$B$2*(F238-1))),IF(M238="WON",((((F238-1)*J238)*'MONTH 2'!$B$2)+('MONTH 2'!$B$2*(F238-1))),IF(M238="PLACED",((((F238-1)*J238)*'MONTH 2'!$B$2)-'MONTH 2'!$B$2),IF(J238=0,-'MONTH 2'!$B$2,IF(J238=0,-'MONTH 2'!$B$2,-('MONTH 2'!$B$2*2)))))))*E238))</f>
        <v>0</v>
      </c>
      <c r="Q238" s="27">
        <f>IF(ISBLANK(M238),,IF(ISBLANK(G238),,(IF(M238="WON-EW",((((N238-1)*J238)*'MONTH 2'!$B$2)+('MONTH 2'!$B$2*(N238-1))),IF(M238="WON",((((N238-1)*J238)*'MONTH 2'!$B$2)+('MONTH 2'!$B$2*(N238-1))),IF(M238="PLACED",((((N238-1)*J238)*'MONTH 2'!$B$2)-'MONTH 2'!$B$2),IF(J238=0,-'MONTH 2'!$B$2,IF(J238=0,-'MONTH 2'!$B$2,-('MONTH 2'!$B$2*2)))))))*E238))</f>
        <v>0</v>
      </c>
      <c r="R238" s="27">
        <f>IF(ISBLANK(M238),,IF(U238&lt;&gt;1,((IF(M238="WON-EW",(((K238-1)*'MONTH 2'!$B$2)*(1-$B$3))+(((L238-1)*'MONTH 2'!$B$2)*(1-$B$3)),IF(M238="WON",(((K238-1)*'MONTH 2'!$B$2)*(1-$B$3)),IF(M238="PLACED",(((L238-1)*'MONTH 2'!$B$2)*(1-$B$3))-'MONTH 2'!$B$2,IF(J238=0,-'MONTH 2'!$B$2,-('MONTH 2'!$B$2*2))))))*E238),0))</f>
        <v>0</v>
      </c>
      <c r="U238">
        <f t="shared" si="8"/>
        <v>1</v>
      </c>
    </row>
    <row r="239" spans="8:21" ht="16" x14ac:dyDescent="0.2">
      <c r="H239" s="22"/>
      <c r="I239" s="22"/>
      <c r="J239" s="22"/>
      <c r="M239" s="17"/>
      <c r="N239" s="26">
        <f>((G239-1)*(1-(IF(H239="no",0,'MONTH 2'!$B$3)))+1)</f>
        <v>5.0000000000000044E-2</v>
      </c>
      <c r="O239" s="26">
        <f t="shared" si="9"/>
        <v>0</v>
      </c>
      <c r="P239" s="28">
        <f>IF(ISBLANK(M239),,IF(ISBLANK(F239),,(IF(M239="WON-EW",((((F239-1)*J239)*'MONTH 2'!$B$2)+('MONTH 2'!$B$2*(F239-1))),IF(M239="WON",((((F239-1)*J239)*'MONTH 2'!$B$2)+('MONTH 2'!$B$2*(F239-1))),IF(M239="PLACED",((((F239-1)*J239)*'MONTH 2'!$B$2)-'MONTH 2'!$B$2),IF(J239=0,-'MONTH 2'!$B$2,IF(J239=0,-'MONTH 2'!$B$2,-('MONTH 2'!$B$2*2)))))))*E239))</f>
        <v>0</v>
      </c>
      <c r="Q239" s="27">
        <f>IF(ISBLANK(M239),,IF(ISBLANK(G239),,(IF(M239="WON-EW",((((N239-1)*J239)*'MONTH 2'!$B$2)+('MONTH 2'!$B$2*(N239-1))),IF(M239="WON",((((N239-1)*J239)*'MONTH 2'!$B$2)+('MONTH 2'!$B$2*(N239-1))),IF(M239="PLACED",((((N239-1)*J239)*'MONTH 2'!$B$2)-'MONTH 2'!$B$2),IF(J239=0,-'MONTH 2'!$B$2,IF(J239=0,-'MONTH 2'!$B$2,-('MONTH 2'!$B$2*2)))))))*E239))</f>
        <v>0</v>
      </c>
      <c r="R239" s="27">
        <f>IF(ISBLANK(M239),,IF(U239&lt;&gt;1,((IF(M239="WON-EW",(((K239-1)*'MONTH 2'!$B$2)*(1-$B$3))+(((L239-1)*'MONTH 2'!$B$2)*(1-$B$3)),IF(M239="WON",(((K239-1)*'MONTH 2'!$B$2)*(1-$B$3)),IF(M239="PLACED",(((L239-1)*'MONTH 2'!$B$2)*(1-$B$3))-'MONTH 2'!$B$2,IF(J239=0,-'MONTH 2'!$B$2,-('MONTH 2'!$B$2*2))))))*E239),0))</f>
        <v>0</v>
      </c>
      <c r="U239">
        <f t="shared" si="8"/>
        <v>1</v>
      </c>
    </row>
    <row r="240" spans="8:21" ht="16" x14ac:dyDescent="0.2">
      <c r="H240" s="22"/>
      <c r="I240" s="22"/>
      <c r="J240" s="22"/>
      <c r="M240" s="17"/>
      <c r="N240" s="26">
        <f>((G240-1)*(1-(IF(H240="no",0,'MONTH 2'!$B$3)))+1)</f>
        <v>5.0000000000000044E-2</v>
      </c>
      <c r="O240" s="26">
        <f t="shared" si="9"/>
        <v>0</v>
      </c>
      <c r="P240" s="28">
        <f>IF(ISBLANK(M240),,IF(ISBLANK(F240),,(IF(M240="WON-EW",((((F240-1)*J240)*'MONTH 2'!$B$2)+('MONTH 2'!$B$2*(F240-1))),IF(M240="WON",((((F240-1)*J240)*'MONTH 2'!$B$2)+('MONTH 2'!$B$2*(F240-1))),IF(M240="PLACED",((((F240-1)*J240)*'MONTH 2'!$B$2)-'MONTH 2'!$B$2),IF(J240=0,-'MONTH 2'!$B$2,IF(J240=0,-'MONTH 2'!$B$2,-('MONTH 2'!$B$2*2)))))))*E240))</f>
        <v>0</v>
      </c>
      <c r="Q240" s="27">
        <f>IF(ISBLANK(M240),,IF(ISBLANK(G240),,(IF(M240="WON-EW",((((N240-1)*J240)*'MONTH 2'!$B$2)+('MONTH 2'!$B$2*(N240-1))),IF(M240="WON",((((N240-1)*J240)*'MONTH 2'!$B$2)+('MONTH 2'!$B$2*(N240-1))),IF(M240="PLACED",((((N240-1)*J240)*'MONTH 2'!$B$2)-'MONTH 2'!$B$2),IF(J240=0,-'MONTH 2'!$B$2,IF(J240=0,-'MONTH 2'!$B$2,-('MONTH 2'!$B$2*2)))))))*E240))</f>
        <v>0</v>
      </c>
      <c r="R240" s="27">
        <f>IF(ISBLANK(M240),,IF(U240&lt;&gt;1,((IF(M240="WON-EW",(((K240-1)*'MONTH 2'!$B$2)*(1-$B$3))+(((L240-1)*'MONTH 2'!$B$2)*(1-$B$3)),IF(M240="WON",(((K240-1)*'MONTH 2'!$B$2)*(1-$B$3)),IF(M240="PLACED",(((L240-1)*'MONTH 2'!$B$2)*(1-$B$3))-'MONTH 2'!$B$2,IF(J240=0,-'MONTH 2'!$B$2,-('MONTH 2'!$B$2*2))))))*E240),0))</f>
        <v>0</v>
      </c>
      <c r="U240">
        <f t="shared" si="8"/>
        <v>1</v>
      </c>
    </row>
    <row r="241" spans="8:21" ht="16" x14ac:dyDescent="0.2">
      <c r="H241" s="22"/>
      <c r="I241" s="22"/>
      <c r="J241" s="22"/>
      <c r="M241" s="17"/>
      <c r="N241" s="26">
        <f>((G241-1)*(1-(IF(H241="no",0,'MONTH 2'!$B$3)))+1)</f>
        <v>5.0000000000000044E-2</v>
      </c>
      <c r="O241" s="26">
        <f t="shared" si="9"/>
        <v>0</v>
      </c>
      <c r="P241" s="28">
        <f>IF(ISBLANK(M241),,IF(ISBLANK(F241),,(IF(M241="WON-EW",((((F241-1)*J241)*'MONTH 2'!$B$2)+('MONTH 2'!$B$2*(F241-1))),IF(M241="WON",((((F241-1)*J241)*'MONTH 2'!$B$2)+('MONTH 2'!$B$2*(F241-1))),IF(M241="PLACED",((((F241-1)*J241)*'MONTH 2'!$B$2)-'MONTH 2'!$B$2),IF(J241=0,-'MONTH 2'!$B$2,IF(J241=0,-'MONTH 2'!$B$2,-('MONTH 2'!$B$2*2)))))))*E241))</f>
        <v>0</v>
      </c>
      <c r="Q241" s="27">
        <f>IF(ISBLANK(M241),,IF(ISBLANK(G241),,(IF(M241="WON-EW",((((N241-1)*J241)*'MONTH 2'!$B$2)+('MONTH 2'!$B$2*(N241-1))),IF(M241="WON",((((N241-1)*J241)*'MONTH 2'!$B$2)+('MONTH 2'!$B$2*(N241-1))),IF(M241="PLACED",((((N241-1)*J241)*'MONTH 2'!$B$2)-'MONTH 2'!$B$2),IF(J241=0,-'MONTH 2'!$B$2,IF(J241=0,-'MONTH 2'!$B$2,-('MONTH 2'!$B$2*2)))))))*E241))</f>
        <v>0</v>
      </c>
      <c r="R241" s="27">
        <f>IF(ISBLANK(M241),,IF(U241&lt;&gt;1,((IF(M241="WON-EW",(((K241-1)*'MONTH 2'!$B$2)*(1-$B$3))+(((L241-1)*'MONTH 2'!$B$2)*(1-$B$3)),IF(M241="WON",(((K241-1)*'MONTH 2'!$B$2)*(1-$B$3)),IF(M241="PLACED",(((L241-1)*'MONTH 2'!$B$2)*(1-$B$3))-'MONTH 2'!$B$2,IF(J241=0,-'MONTH 2'!$B$2,-('MONTH 2'!$B$2*2))))))*E241),0))</f>
        <v>0</v>
      </c>
      <c r="U241">
        <f t="shared" si="8"/>
        <v>1</v>
      </c>
    </row>
    <row r="242" spans="8:21" ht="16" x14ac:dyDescent="0.2">
      <c r="H242" s="22"/>
      <c r="I242" s="22"/>
      <c r="J242" s="22"/>
      <c r="M242" s="17"/>
      <c r="N242" s="26">
        <f>((G242-1)*(1-(IF(H242="no",0,'MONTH 2'!$B$3)))+1)</f>
        <v>5.0000000000000044E-2</v>
      </c>
      <c r="O242" s="26">
        <f t="shared" si="9"/>
        <v>0</v>
      </c>
      <c r="P242" s="28">
        <f>IF(ISBLANK(M242),,IF(ISBLANK(F242),,(IF(M242="WON-EW",((((F242-1)*J242)*'MONTH 2'!$B$2)+('MONTH 2'!$B$2*(F242-1))),IF(M242="WON",((((F242-1)*J242)*'MONTH 2'!$B$2)+('MONTH 2'!$B$2*(F242-1))),IF(M242="PLACED",((((F242-1)*J242)*'MONTH 2'!$B$2)-'MONTH 2'!$B$2),IF(J242=0,-'MONTH 2'!$B$2,IF(J242=0,-'MONTH 2'!$B$2,-('MONTH 2'!$B$2*2)))))))*E242))</f>
        <v>0</v>
      </c>
      <c r="Q242" s="27">
        <f>IF(ISBLANK(M242),,IF(ISBLANK(G242),,(IF(M242="WON-EW",((((N242-1)*J242)*'MONTH 2'!$B$2)+('MONTH 2'!$B$2*(N242-1))),IF(M242="WON",((((N242-1)*J242)*'MONTH 2'!$B$2)+('MONTH 2'!$B$2*(N242-1))),IF(M242="PLACED",((((N242-1)*J242)*'MONTH 2'!$B$2)-'MONTH 2'!$B$2),IF(J242=0,-'MONTH 2'!$B$2,IF(J242=0,-'MONTH 2'!$B$2,-('MONTH 2'!$B$2*2)))))))*E242))</f>
        <v>0</v>
      </c>
      <c r="R242" s="27">
        <f>IF(ISBLANK(M242),,IF(U242&lt;&gt;1,((IF(M242="WON-EW",(((K242-1)*'MONTH 2'!$B$2)*(1-$B$3))+(((L242-1)*'MONTH 2'!$B$2)*(1-$B$3)),IF(M242="WON",(((K242-1)*'MONTH 2'!$B$2)*(1-$B$3)),IF(M242="PLACED",(((L242-1)*'MONTH 2'!$B$2)*(1-$B$3))-'MONTH 2'!$B$2,IF(J242=0,-'MONTH 2'!$B$2,-('MONTH 2'!$B$2*2))))))*E242),0))</f>
        <v>0</v>
      </c>
      <c r="U242">
        <f t="shared" si="8"/>
        <v>1</v>
      </c>
    </row>
    <row r="243" spans="8:21" ht="16" x14ac:dyDescent="0.2">
      <c r="H243" s="22"/>
      <c r="I243" s="22"/>
      <c r="J243" s="22"/>
      <c r="M243" s="17"/>
      <c r="N243" s="26">
        <f>((G243-1)*(1-(IF(H243="no",0,'MONTH 2'!$B$3)))+1)</f>
        <v>5.0000000000000044E-2</v>
      </c>
      <c r="O243" s="26">
        <f t="shared" si="9"/>
        <v>0</v>
      </c>
      <c r="P243" s="28">
        <f>IF(ISBLANK(M243),,IF(ISBLANK(F243),,(IF(M243="WON-EW",((((F243-1)*J243)*'MONTH 2'!$B$2)+('MONTH 2'!$B$2*(F243-1))),IF(M243="WON",((((F243-1)*J243)*'MONTH 2'!$B$2)+('MONTH 2'!$B$2*(F243-1))),IF(M243="PLACED",((((F243-1)*J243)*'MONTH 2'!$B$2)-'MONTH 2'!$B$2),IF(J243=0,-'MONTH 2'!$B$2,IF(J243=0,-'MONTH 2'!$B$2,-('MONTH 2'!$B$2*2)))))))*E243))</f>
        <v>0</v>
      </c>
      <c r="Q243" s="27">
        <f>IF(ISBLANK(M243),,IF(ISBLANK(G243),,(IF(M243="WON-EW",((((N243-1)*J243)*'MONTH 2'!$B$2)+('MONTH 2'!$B$2*(N243-1))),IF(M243="WON",((((N243-1)*J243)*'MONTH 2'!$B$2)+('MONTH 2'!$B$2*(N243-1))),IF(M243="PLACED",((((N243-1)*J243)*'MONTH 2'!$B$2)-'MONTH 2'!$B$2),IF(J243=0,-'MONTH 2'!$B$2,IF(J243=0,-'MONTH 2'!$B$2,-('MONTH 2'!$B$2*2)))))))*E243))</f>
        <v>0</v>
      </c>
      <c r="R243" s="27">
        <f>IF(ISBLANK(M243),,IF(U243&lt;&gt;1,((IF(M243="WON-EW",(((K243-1)*'MONTH 2'!$B$2)*(1-$B$3))+(((L243-1)*'MONTH 2'!$B$2)*(1-$B$3)),IF(M243="WON",(((K243-1)*'MONTH 2'!$B$2)*(1-$B$3)),IF(M243="PLACED",(((L243-1)*'MONTH 2'!$B$2)*(1-$B$3))-'MONTH 2'!$B$2,IF(J243=0,-'MONTH 2'!$B$2,-('MONTH 2'!$B$2*2))))))*E243),0))</f>
        <v>0</v>
      </c>
      <c r="U243">
        <f t="shared" si="8"/>
        <v>1</v>
      </c>
    </row>
    <row r="244" spans="8:21" ht="16" x14ac:dyDescent="0.2">
      <c r="H244" s="22"/>
      <c r="I244" s="22"/>
      <c r="J244" s="22"/>
      <c r="M244" s="17"/>
      <c r="N244" s="26">
        <f>((G244-1)*(1-(IF(H244="no",0,'MONTH 2'!$B$3)))+1)</f>
        <v>5.0000000000000044E-2</v>
      </c>
      <c r="O244" s="26">
        <f t="shared" si="9"/>
        <v>0</v>
      </c>
      <c r="P244" s="28">
        <f>IF(ISBLANK(M244),,IF(ISBLANK(F244),,(IF(M244="WON-EW",((((F244-1)*J244)*'MONTH 2'!$B$2)+('MONTH 2'!$B$2*(F244-1))),IF(M244="WON",((((F244-1)*J244)*'MONTH 2'!$B$2)+('MONTH 2'!$B$2*(F244-1))),IF(M244="PLACED",((((F244-1)*J244)*'MONTH 2'!$B$2)-'MONTH 2'!$B$2),IF(J244=0,-'MONTH 2'!$B$2,IF(J244=0,-'MONTH 2'!$B$2,-('MONTH 2'!$B$2*2)))))))*E244))</f>
        <v>0</v>
      </c>
      <c r="Q244" s="27">
        <f>IF(ISBLANK(M244),,IF(ISBLANK(G244),,(IF(M244="WON-EW",((((N244-1)*J244)*'MONTH 2'!$B$2)+('MONTH 2'!$B$2*(N244-1))),IF(M244="WON",((((N244-1)*J244)*'MONTH 2'!$B$2)+('MONTH 2'!$B$2*(N244-1))),IF(M244="PLACED",((((N244-1)*J244)*'MONTH 2'!$B$2)-'MONTH 2'!$B$2),IF(J244=0,-'MONTH 2'!$B$2,IF(J244=0,-'MONTH 2'!$B$2,-('MONTH 2'!$B$2*2)))))))*E244))</f>
        <v>0</v>
      </c>
      <c r="R244" s="27">
        <f>IF(ISBLANK(M244),,IF(U244&lt;&gt;1,((IF(M244="WON-EW",(((K244-1)*'MONTH 2'!$B$2)*(1-$B$3))+(((L244-1)*'MONTH 2'!$B$2)*(1-$B$3)),IF(M244="WON",(((K244-1)*'MONTH 2'!$B$2)*(1-$B$3)),IF(M244="PLACED",(((L244-1)*'MONTH 2'!$B$2)*(1-$B$3))-'MONTH 2'!$B$2,IF(J244=0,-'MONTH 2'!$B$2,-('MONTH 2'!$B$2*2))))))*E244),0))</f>
        <v>0</v>
      </c>
      <c r="U244">
        <f t="shared" si="8"/>
        <v>1</v>
      </c>
    </row>
    <row r="245" spans="8:21" ht="16" x14ac:dyDescent="0.2">
      <c r="H245" s="22"/>
      <c r="I245" s="22"/>
      <c r="J245" s="22"/>
      <c r="M245" s="17"/>
      <c r="N245" s="26">
        <f>((G245-1)*(1-(IF(H245="no",0,'MONTH 2'!$B$3)))+1)</f>
        <v>5.0000000000000044E-2</v>
      </c>
      <c r="O245" s="26">
        <f t="shared" si="9"/>
        <v>0</v>
      </c>
      <c r="P245" s="28">
        <f>IF(ISBLANK(M245),,IF(ISBLANK(F245),,(IF(M245="WON-EW",((((F245-1)*J245)*'MONTH 2'!$B$2)+('MONTH 2'!$B$2*(F245-1))),IF(M245="WON",((((F245-1)*J245)*'MONTH 2'!$B$2)+('MONTH 2'!$B$2*(F245-1))),IF(M245="PLACED",((((F245-1)*J245)*'MONTH 2'!$B$2)-'MONTH 2'!$B$2),IF(J245=0,-'MONTH 2'!$B$2,IF(J245=0,-'MONTH 2'!$B$2,-('MONTH 2'!$B$2*2)))))))*E245))</f>
        <v>0</v>
      </c>
      <c r="Q245" s="27">
        <f>IF(ISBLANK(M245),,IF(ISBLANK(G245),,(IF(M245="WON-EW",((((N245-1)*J245)*'MONTH 2'!$B$2)+('MONTH 2'!$B$2*(N245-1))),IF(M245="WON",((((N245-1)*J245)*'MONTH 2'!$B$2)+('MONTH 2'!$B$2*(N245-1))),IF(M245="PLACED",((((N245-1)*J245)*'MONTH 2'!$B$2)-'MONTH 2'!$B$2),IF(J245=0,-'MONTH 2'!$B$2,IF(J245=0,-'MONTH 2'!$B$2,-('MONTH 2'!$B$2*2)))))))*E245))</f>
        <v>0</v>
      </c>
      <c r="R245" s="27">
        <f>IF(ISBLANK(M245),,IF(U245&lt;&gt;1,((IF(M245="WON-EW",(((K245-1)*'MONTH 2'!$B$2)*(1-$B$3))+(((L245-1)*'MONTH 2'!$B$2)*(1-$B$3)),IF(M245="WON",(((K245-1)*'MONTH 2'!$B$2)*(1-$B$3)),IF(M245="PLACED",(((L245-1)*'MONTH 2'!$B$2)*(1-$B$3))-'MONTH 2'!$B$2,IF(J245=0,-'MONTH 2'!$B$2,-('MONTH 2'!$B$2*2))))))*E245),0))</f>
        <v>0</v>
      </c>
      <c r="U245">
        <f t="shared" si="8"/>
        <v>1</v>
      </c>
    </row>
    <row r="246" spans="8:21" ht="16" x14ac:dyDescent="0.2">
      <c r="H246" s="22"/>
      <c r="I246" s="22"/>
      <c r="J246" s="22"/>
      <c r="M246" s="17"/>
      <c r="N246" s="26">
        <f>((G246-1)*(1-(IF(H246="no",0,'MONTH 2'!$B$3)))+1)</f>
        <v>5.0000000000000044E-2</v>
      </c>
      <c r="O246" s="26">
        <f t="shared" si="9"/>
        <v>0</v>
      </c>
      <c r="P246" s="28">
        <f>IF(ISBLANK(M246),,IF(ISBLANK(F246),,(IF(M246="WON-EW",((((F246-1)*J246)*'MONTH 2'!$B$2)+('MONTH 2'!$B$2*(F246-1))),IF(M246="WON",((((F246-1)*J246)*'MONTH 2'!$B$2)+('MONTH 2'!$B$2*(F246-1))),IF(M246="PLACED",((((F246-1)*J246)*'MONTH 2'!$B$2)-'MONTH 2'!$B$2),IF(J246=0,-'MONTH 2'!$B$2,IF(J246=0,-'MONTH 2'!$B$2,-('MONTH 2'!$B$2*2)))))))*E246))</f>
        <v>0</v>
      </c>
      <c r="Q246" s="27">
        <f>IF(ISBLANK(M246),,IF(ISBLANK(G246),,(IF(M246="WON-EW",((((N246-1)*J246)*'MONTH 2'!$B$2)+('MONTH 2'!$B$2*(N246-1))),IF(M246="WON",((((N246-1)*J246)*'MONTH 2'!$B$2)+('MONTH 2'!$B$2*(N246-1))),IF(M246="PLACED",((((N246-1)*J246)*'MONTH 2'!$B$2)-'MONTH 2'!$B$2),IF(J246=0,-'MONTH 2'!$B$2,IF(J246=0,-'MONTH 2'!$B$2,-('MONTH 2'!$B$2*2)))))))*E246))</f>
        <v>0</v>
      </c>
      <c r="R246" s="27">
        <f>IF(ISBLANK(M246),,IF(U246&lt;&gt;1,((IF(M246="WON-EW",(((K246-1)*'MONTH 2'!$B$2)*(1-$B$3))+(((L246-1)*'MONTH 2'!$B$2)*(1-$B$3)),IF(M246="WON",(((K246-1)*'MONTH 2'!$B$2)*(1-$B$3)),IF(M246="PLACED",(((L246-1)*'MONTH 2'!$B$2)*(1-$B$3))-'MONTH 2'!$B$2,IF(J246=0,-'MONTH 2'!$B$2,-('MONTH 2'!$B$2*2))))))*E246),0))</f>
        <v>0</v>
      </c>
      <c r="U246">
        <f t="shared" si="8"/>
        <v>1</v>
      </c>
    </row>
    <row r="247" spans="8:21" ht="16" x14ac:dyDescent="0.2">
      <c r="H247" s="22"/>
      <c r="I247" s="22"/>
      <c r="J247" s="22"/>
      <c r="M247" s="17"/>
      <c r="N247" s="26">
        <f>((G247-1)*(1-(IF(H247="no",0,'MONTH 2'!$B$3)))+1)</f>
        <v>5.0000000000000044E-2</v>
      </c>
      <c r="O247" s="26">
        <f t="shared" si="9"/>
        <v>0</v>
      </c>
      <c r="P247" s="28">
        <f>IF(ISBLANK(M247),,IF(ISBLANK(F247),,(IF(M247="WON-EW",((((F247-1)*J247)*'MONTH 2'!$B$2)+('MONTH 2'!$B$2*(F247-1))),IF(M247="WON",((((F247-1)*J247)*'MONTH 2'!$B$2)+('MONTH 2'!$B$2*(F247-1))),IF(M247="PLACED",((((F247-1)*J247)*'MONTH 2'!$B$2)-'MONTH 2'!$B$2),IF(J247=0,-'MONTH 2'!$B$2,IF(J247=0,-'MONTH 2'!$B$2,-('MONTH 2'!$B$2*2)))))))*E247))</f>
        <v>0</v>
      </c>
      <c r="Q247" s="27">
        <f>IF(ISBLANK(M247),,IF(ISBLANK(G247),,(IF(M247="WON-EW",((((N247-1)*J247)*'MONTH 2'!$B$2)+('MONTH 2'!$B$2*(N247-1))),IF(M247="WON",((((N247-1)*J247)*'MONTH 2'!$B$2)+('MONTH 2'!$B$2*(N247-1))),IF(M247="PLACED",((((N247-1)*J247)*'MONTH 2'!$B$2)-'MONTH 2'!$B$2),IF(J247=0,-'MONTH 2'!$B$2,IF(J247=0,-'MONTH 2'!$B$2,-('MONTH 2'!$B$2*2)))))))*E247))</f>
        <v>0</v>
      </c>
      <c r="R247" s="27">
        <f>IF(ISBLANK(M247),,IF(U247&lt;&gt;1,((IF(M247="WON-EW",(((K247-1)*'MONTH 2'!$B$2)*(1-$B$3))+(((L247-1)*'MONTH 2'!$B$2)*(1-$B$3)),IF(M247="WON",(((K247-1)*'MONTH 2'!$B$2)*(1-$B$3)),IF(M247="PLACED",(((L247-1)*'MONTH 2'!$B$2)*(1-$B$3))-'MONTH 2'!$B$2,IF(J247=0,-'MONTH 2'!$B$2,-('MONTH 2'!$B$2*2))))))*E247),0))</f>
        <v>0</v>
      </c>
      <c r="U247">
        <f t="shared" si="8"/>
        <v>1</v>
      </c>
    </row>
    <row r="248" spans="8:21" ht="16" x14ac:dyDescent="0.2">
      <c r="H248" s="22"/>
      <c r="I248" s="22"/>
      <c r="J248" s="22"/>
      <c r="M248" s="17"/>
      <c r="N248" s="26">
        <f>((G248-1)*(1-(IF(H248="no",0,'MONTH 2'!$B$3)))+1)</f>
        <v>5.0000000000000044E-2</v>
      </c>
      <c r="O248" s="26">
        <f t="shared" si="9"/>
        <v>0</v>
      </c>
      <c r="P248" s="28">
        <f>IF(ISBLANK(M248),,IF(ISBLANK(F248),,(IF(M248="WON-EW",((((F248-1)*J248)*'MONTH 2'!$B$2)+('MONTH 2'!$B$2*(F248-1))),IF(M248="WON",((((F248-1)*J248)*'MONTH 2'!$B$2)+('MONTH 2'!$B$2*(F248-1))),IF(M248="PLACED",((((F248-1)*J248)*'MONTH 2'!$B$2)-'MONTH 2'!$B$2),IF(J248=0,-'MONTH 2'!$B$2,IF(J248=0,-'MONTH 2'!$B$2,-('MONTH 2'!$B$2*2)))))))*E248))</f>
        <v>0</v>
      </c>
      <c r="Q248" s="27">
        <f>IF(ISBLANK(M248),,IF(ISBLANK(G248),,(IF(M248="WON-EW",((((N248-1)*J248)*'MONTH 2'!$B$2)+('MONTH 2'!$B$2*(N248-1))),IF(M248="WON",((((N248-1)*J248)*'MONTH 2'!$B$2)+('MONTH 2'!$B$2*(N248-1))),IF(M248="PLACED",((((N248-1)*J248)*'MONTH 2'!$B$2)-'MONTH 2'!$B$2),IF(J248=0,-'MONTH 2'!$B$2,IF(J248=0,-'MONTH 2'!$B$2,-('MONTH 2'!$B$2*2)))))))*E248))</f>
        <v>0</v>
      </c>
      <c r="R248" s="27">
        <f>IF(ISBLANK(M248),,IF(U248&lt;&gt;1,((IF(M248="WON-EW",(((K248-1)*'MONTH 2'!$B$2)*(1-$B$3))+(((L248-1)*'MONTH 2'!$B$2)*(1-$B$3)),IF(M248="WON",(((K248-1)*'MONTH 2'!$B$2)*(1-$B$3)),IF(M248="PLACED",(((L248-1)*'MONTH 2'!$B$2)*(1-$B$3))-'MONTH 2'!$B$2,IF(J248=0,-'MONTH 2'!$B$2,-('MONTH 2'!$B$2*2))))))*E248),0))</f>
        <v>0</v>
      </c>
      <c r="U248">
        <f t="shared" si="8"/>
        <v>1</v>
      </c>
    </row>
    <row r="249" spans="8:21" ht="16" x14ac:dyDescent="0.2">
      <c r="H249" s="22"/>
      <c r="I249" s="22"/>
      <c r="J249" s="22"/>
      <c r="M249" s="17"/>
      <c r="N249" s="26">
        <f>((G249-1)*(1-(IF(H249="no",0,'MONTH 2'!$B$3)))+1)</f>
        <v>5.0000000000000044E-2</v>
      </c>
      <c r="O249" s="26">
        <f t="shared" si="9"/>
        <v>0</v>
      </c>
      <c r="P249" s="28">
        <f>IF(ISBLANK(M249),,IF(ISBLANK(F249),,(IF(M249="WON-EW",((((F249-1)*J249)*'MONTH 2'!$B$2)+('MONTH 2'!$B$2*(F249-1))),IF(M249="WON",((((F249-1)*J249)*'MONTH 2'!$B$2)+('MONTH 2'!$B$2*(F249-1))),IF(M249="PLACED",((((F249-1)*J249)*'MONTH 2'!$B$2)-'MONTH 2'!$B$2),IF(J249=0,-'MONTH 2'!$B$2,IF(J249=0,-'MONTH 2'!$B$2,-('MONTH 2'!$B$2*2)))))))*E249))</f>
        <v>0</v>
      </c>
      <c r="Q249" s="27">
        <f>IF(ISBLANK(M249),,IF(ISBLANK(G249),,(IF(M249="WON-EW",((((N249-1)*J249)*'MONTH 2'!$B$2)+('MONTH 2'!$B$2*(N249-1))),IF(M249="WON",((((N249-1)*J249)*'MONTH 2'!$B$2)+('MONTH 2'!$B$2*(N249-1))),IF(M249="PLACED",((((N249-1)*J249)*'MONTH 2'!$B$2)-'MONTH 2'!$B$2),IF(J249=0,-'MONTH 2'!$B$2,IF(J249=0,-'MONTH 2'!$B$2,-('MONTH 2'!$B$2*2)))))))*E249))</f>
        <v>0</v>
      </c>
      <c r="R249" s="27">
        <f>IF(ISBLANK(M249),,IF(U249&lt;&gt;1,((IF(M249="WON-EW",(((K249-1)*'MONTH 2'!$B$2)*(1-$B$3))+(((L249-1)*'MONTH 2'!$B$2)*(1-$B$3)),IF(M249="WON",(((K249-1)*'MONTH 2'!$B$2)*(1-$B$3)),IF(M249="PLACED",(((L249-1)*'MONTH 2'!$B$2)*(1-$B$3))-'MONTH 2'!$B$2,IF(J249=0,-'MONTH 2'!$B$2,-('MONTH 2'!$B$2*2))))))*E249),0))</f>
        <v>0</v>
      </c>
      <c r="U249">
        <f t="shared" si="8"/>
        <v>1</v>
      </c>
    </row>
    <row r="250" spans="8:21" ht="16" x14ac:dyDescent="0.2">
      <c r="H250" s="22"/>
      <c r="I250" s="22"/>
      <c r="J250" s="22"/>
      <c r="M250" s="17"/>
      <c r="N250" s="26">
        <f>((G250-1)*(1-(IF(H250="no",0,'MONTH 2'!$B$3)))+1)</f>
        <v>5.0000000000000044E-2</v>
      </c>
      <c r="O250" s="26">
        <f t="shared" si="9"/>
        <v>0</v>
      </c>
      <c r="P250" s="28">
        <f>IF(ISBLANK(M250),,IF(ISBLANK(F250),,(IF(M250="WON-EW",((((F250-1)*J250)*'MONTH 2'!$B$2)+('MONTH 2'!$B$2*(F250-1))),IF(M250="WON",((((F250-1)*J250)*'MONTH 2'!$B$2)+('MONTH 2'!$B$2*(F250-1))),IF(M250="PLACED",((((F250-1)*J250)*'MONTH 2'!$B$2)-'MONTH 2'!$B$2),IF(J250=0,-'MONTH 2'!$B$2,IF(J250=0,-'MONTH 2'!$B$2,-('MONTH 2'!$B$2*2)))))))*E250))</f>
        <v>0</v>
      </c>
      <c r="Q250" s="27">
        <f>IF(ISBLANK(M250),,IF(ISBLANK(G250),,(IF(M250="WON-EW",((((N250-1)*J250)*'MONTH 2'!$B$2)+('MONTH 2'!$B$2*(N250-1))),IF(M250="WON",((((N250-1)*J250)*'MONTH 2'!$B$2)+('MONTH 2'!$B$2*(N250-1))),IF(M250="PLACED",((((N250-1)*J250)*'MONTH 2'!$B$2)-'MONTH 2'!$B$2),IF(J250=0,-'MONTH 2'!$B$2,IF(J250=0,-'MONTH 2'!$B$2,-('MONTH 2'!$B$2*2)))))))*E250))</f>
        <v>0</v>
      </c>
      <c r="R250" s="27">
        <f>IF(ISBLANK(M250),,IF(U250&lt;&gt;1,((IF(M250="WON-EW",(((K250-1)*'MONTH 2'!$B$2)*(1-$B$3))+(((L250-1)*'MONTH 2'!$B$2)*(1-$B$3)),IF(M250="WON",(((K250-1)*'MONTH 2'!$B$2)*(1-$B$3)),IF(M250="PLACED",(((L250-1)*'MONTH 2'!$B$2)*(1-$B$3))-'MONTH 2'!$B$2,IF(J250=0,-'MONTH 2'!$B$2,-('MONTH 2'!$B$2*2))))))*E250),0))</f>
        <v>0</v>
      </c>
      <c r="U250">
        <f t="shared" si="8"/>
        <v>1</v>
      </c>
    </row>
    <row r="251" spans="8:21" ht="16" x14ac:dyDescent="0.2">
      <c r="H251" s="22"/>
      <c r="I251" s="22"/>
      <c r="J251" s="22"/>
      <c r="M251" s="17"/>
      <c r="N251" s="26">
        <f>((G251-1)*(1-(IF(H251="no",0,'MONTH 2'!$B$3)))+1)</f>
        <v>5.0000000000000044E-2</v>
      </c>
      <c r="O251" s="26">
        <f t="shared" si="9"/>
        <v>0</v>
      </c>
      <c r="P251" s="28">
        <f>IF(ISBLANK(M251),,IF(ISBLANK(F251),,(IF(M251="WON-EW",((((F251-1)*J251)*'MONTH 2'!$B$2)+('MONTH 2'!$B$2*(F251-1))),IF(M251="WON",((((F251-1)*J251)*'MONTH 2'!$B$2)+('MONTH 2'!$B$2*(F251-1))),IF(M251="PLACED",((((F251-1)*J251)*'MONTH 2'!$B$2)-'MONTH 2'!$B$2),IF(J251=0,-'MONTH 2'!$B$2,IF(J251=0,-'MONTH 2'!$B$2,-('MONTH 2'!$B$2*2)))))))*E251))</f>
        <v>0</v>
      </c>
      <c r="Q251" s="27">
        <f>IF(ISBLANK(M251),,IF(ISBLANK(G251),,(IF(M251="WON-EW",((((N251-1)*J251)*'MONTH 2'!$B$2)+('MONTH 2'!$B$2*(N251-1))),IF(M251="WON",((((N251-1)*J251)*'MONTH 2'!$B$2)+('MONTH 2'!$B$2*(N251-1))),IF(M251="PLACED",((((N251-1)*J251)*'MONTH 2'!$B$2)-'MONTH 2'!$B$2),IF(J251=0,-'MONTH 2'!$B$2,IF(J251=0,-'MONTH 2'!$B$2,-('MONTH 2'!$B$2*2)))))))*E251))</f>
        <v>0</v>
      </c>
      <c r="R251" s="27">
        <f>IF(ISBLANK(M251),,IF(U251&lt;&gt;1,((IF(M251="WON-EW",(((K251-1)*'MONTH 2'!$B$2)*(1-$B$3))+(((L251-1)*'MONTH 2'!$B$2)*(1-$B$3)),IF(M251="WON",(((K251-1)*'MONTH 2'!$B$2)*(1-$B$3)),IF(M251="PLACED",(((L251-1)*'MONTH 2'!$B$2)*(1-$B$3))-'MONTH 2'!$B$2,IF(J251=0,-'MONTH 2'!$B$2,-('MONTH 2'!$B$2*2))))))*E251),0))</f>
        <v>0</v>
      </c>
      <c r="U251">
        <f t="shared" si="8"/>
        <v>1</v>
      </c>
    </row>
    <row r="252" spans="8:21" ht="16" x14ac:dyDescent="0.2">
      <c r="H252" s="22"/>
      <c r="I252" s="22"/>
      <c r="J252" s="22"/>
      <c r="M252" s="17"/>
      <c r="N252" s="26">
        <f>((G252-1)*(1-(IF(H252="no",0,'MONTH 2'!$B$3)))+1)</f>
        <v>5.0000000000000044E-2</v>
      </c>
      <c r="O252" s="26">
        <f t="shared" si="9"/>
        <v>0</v>
      </c>
      <c r="P252" s="28">
        <f>IF(ISBLANK(M252),,IF(ISBLANK(F252),,(IF(M252="WON-EW",((((F252-1)*J252)*'MONTH 2'!$B$2)+('MONTH 2'!$B$2*(F252-1))),IF(M252="WON",((((F252-1)*J252)*'MONTH 2'!$B$2)+('MONTH 2'!$B$2*(F252-1))),IF(M252="PLACED",((((F252-1)*J252)*'MONTH 2'!$B$2)-'MONTH 2'!$B$2),IF(J252=0,-'MONTH 2'!$B$2,IF(J252=0,-'MONTH 2'!$B$2,-('MONTH 2'!$B$2*2)))))))*E252))</f>
        <v>0</v>
      </c>
      <c r="Q252" s="27">
        <f>IF(ISBLANK(M252),,IF(ISBLANK(G252),,(IF(M252="WON-EW",((((N252-1)*J252)*'MONTH 2'!$B$2)+('MONTH 2'!$B$2*(N252-1))),IF(M252="WON",((((N252-1)*J252)*'MONTH 2'!$B$2)+('MONTH 2'!$B$2*(N252-1))),IF(M252="PLACED",((((N252-1)*J252)*'MONTH 2'!$B$2)-'MONTH 2'!$B$2),IF(J252=0,-'MONTH 2'!$B$2,IF(J252=0,-'MONTH 2'!$B$2,-('MONTH 2'!$B$2*2)))))))*E252))</f>
        <v>0</v>
      </c>
      <c r="R252" s="27">
        <f>IF(ISBLANK(M252),,IF(U252&lt;&gt;1,((IF(M252="WON-EW",(((K252-1)*'MONTH 2'!$B$2)*(1-$B$3))+(((L252-1)*'MONTH 2'!$B$2)*(1-$B$3)),IF(M252="WON",(((K252-1)*'MONTH 2'!$B$2)*(1-$B$3)),IF(M252="PLACED",(((L252-1)*'MONTH 2'!$B$2)*(1-$B$3))-'MONTH 2'!$B$2,IF(J252=0,-'MONTH 2'!$B$2,-('MONTH 2'!$B$2*2))))))*E252),0))</f>
        <v>0</v>
      </c>
      <c r="U252">
        <f t="shared" si="8"/>
        <v>1</v>
      </c>
    </row>
    <row r="253" spans="8:21" ht="16" x14ac:dyDescent="0.2">
      <c r="H253" s="22"/>
      <c r="I253" s="22"/>
      <c r="J253" s="22"/>
      <c r="M253" s="17"/>
      <c r="N253" s="26">
        <f>((G253-1)*(1-(IF(H253="no",0,'MONTH 2'!$B$3)))+1)</f>
        <v>5.0000000000000044E-2</v>
      </c>
      <c r="O253" s="26">
        <f t="shared" si="9"/>
        <v>0</v>
      </c>
      <c r="P253" s="28">
        <f>IF(ISBLANK(M253),,IF(ISBLANK(F253),,(IF(M253="WON-EW",((((F253-1)*J253)*'MONTH 2'!$B$2)+('MONTH 2'!$B$2*(F253-1))),IF(M253="WON",((((F253-1)*J253)*'MONTH 2'!$B$2)+('MONTH 2'!$B$2*(F253-1))),IF(M253="PLACED",((((F253-1)*J253)*'MONTH 2'!$B$2)-'MONTH 2'!$B$2),IF(J253=0,-'MONTH 2'!$B$2,IF(J253=0,-'MONTH 2'!$B$2,-('MONTH 2'!$B$2*2)))))))*E253))</f>
        <v>0</v>
      </c>
      <c r="Q253" s="27">
        <f>IF(ISBLANK(M253),,IF(ISBLANK(G253),,(IF(M253="WON-EW",((((N253-1)*J253)*'MONTH 2'!$B$2)+('MONTH 2'!$B$2*(N253-1))),IF(M253="WON",((((N253-1)*J253)*'MONTH 2'!$B$2)+('MONTH 2'!$B$2*(N253-1))),IF(M253="PLACED",((((N253-1)*J253)*'MONTH 2'!$B$2)-'MONTH 2'!$B$2),IF(J253=0,-'MONTH 2'!$B$2,IF(J253=0,-'MONTH 2'!$B$2,-('MONTH 2'!$B$2*2)))))))*E253))</f>
        <v>0</v>
      </c>
      <c r="R253" s="27">
        <f>IF(ISBLANK(M253),,IF(U253&lt;&gt;1,((IF(M253="WON-EW",(((K253-1)*'MONTH 2'!$B$2)*(1-$B$3))+(((L253-1)*'MONTH 2'!$B$2)*(1-$B$3)),IF(M253="WON",(((K253-1)*'MONTH 2'!$B$2)*(1-$B$3)),IF(M253="PLACED",(((L253-1)*'MONTH 2'!$B$2)*(1-$B$3))-'MONTH 2'!$B$2,IF(J253=0,-'MONTH 2'!$B$2,-('MONTH 2'!$B$2*2))))))*E253),0))</f>
        <v>0</v>
      </c>
      <c r="U253">
        <f t="shared" si="8"/>
        <v>1</v>
      </c>
    </row>
    <row r="254" spans="8:21" ht="16" x14ac:dyDescent="0.2">
      <c r="H254" s="22"/>
      <c r="I254" s="22"/>
      <c r="J254" s="22"/>
      <c r="M254" s="17"/>
      <c r="N254" s="26">
        <f>((G254-1)*(1-(IF(H254="no",0,'MONTH 2'!$B$3)))+1)</f>
        <v>5.0000000000000044E-2</v>
      </c>
      <c r="O254" s="26">
        <f t="shared" si="9"/>
        <v>0</v>
      </c>
      <c r="P254" s="28">
        <f>IF(ISBLANK(M254),,IF(ISBLANK(F254),,(IF(M254="WON-EW",((((F254-1)*J254)*'MONTH 2'!$B$2)+('MONTH 2'!$B$2*(F254-1))),IF(M254="WON",((((F254-1)*J254)*'MONTH 2'!$B$2)+('MONTH 2'!$B$2*(F254-1))),IF(M254="PLACED",((((F254-1)*J254)*'MONTH 2'!$B$2)-'MONTH 2'!$B$2),IF(J254=0,-'MONTH 2'!$B$2,IF(J254=0,-'MONTH 2'!$B$2,-('MONTH 2'!$B$2*2)))))))*E254))</f>
        <v>0</v>
      </c>
      <c r="Q254" s="27">
        <f>IF(ISBLANK(M254),,IF(ISBLANK(G254),,(IF(M254="WON-EW",((((N254-1)*J254)*'MONTH 2'!$B$2)+('MONTH 2'!$B$2*(N254-1))),IF(M254="WON",((((N254-1)*J254)*'MONTH 2'!$B$2)+('MONTH 2'!$B$2*(N254-1))),IF(M254="PLACED",((((N254-1)*J254)*'MONTH 2'!$B$2)-'MONTH 2'!$B$2),IF(J254=0,-'MONTH 2'!$B$2,IF(J254=0,-'MONTH 2'!$B$2,-('MONTH 2'!$B$2*2)))))))*E254))</f>
        <v>0</v>
      </c>
      <c r="R254" s="27">
        <f>IF(ISBLANK(M254),,IF(U254&lt;&gt;1,((IF(M254="WON-EW",(((K254-1)*'MONTH 2'!$B$2)*(1-$B$3))+(((L254-1)*'MONTH 2'!$B$2)*(1-$B$3)),IF(M254="WON",(((K254-1)*'MONTH 2'!$B$2)*(1-$B$3)),IF(M254="PLACED",(((L254-1)*'MONTH 2'!$B$2)*(1-$B$3))-'MONTH 2'!$B$2,IF(J254=0,-'MONTH 2'!$B$2,-('MONTH 2'!$B$2*2))))))*E254),0))</f>
        <v>0</v>
      </c>
      <c r="U254">
        <f t="shared" si="8"/>
        <v>1</v>
      </c>
    </row>
    <row r="255" spans="8:21" ht="16" x14ac:dyDescent="0.2">
      <c r="H255" s="22"/>
      <c r="I255" s="22"/>
      <c r="J255" s="22"/>
      <c r="M255" s="17"/>
      <c r="N255" s="26">
        <f>((G255-1)*(1-(IF(H255="no",0,'MONTH 2'!$B$3)))+1)</f>
        <v>5.0000000000000044E-2</v>
      </c>
      <c r="O255" s="26">
        <f t="shared" si="9"/>
        <v>0</v>
      </c>
      <c r="P255" s="28">
        <f>IF(ISBLANK(M255),,IF(ISBLANK(F255),,(IF(M255="WON-EW",((((F255-1)*J255)*'MONTH 2'!$B$2)+('MONTH 2'!$B$2*(F255-1))),IF(M255="WON",((((F255-1)*J255)*'MONTH 2'!$B$2)+('MONTH 2'!$B$2*(F255-1))),IF(M255="PLACED",((((F255-1)*J255)*'MONTH 2'!$B$2)-'MONTH 2'!$B$2),IF(J255=0,-'MONTH 2'!$B$2,IF(J255=0,-'MONTH 2'!$B$2,-('MONTH 2'!$B$2*2)))))))*E255))</f>
        <v>0</v>
      </c>
      <c r="Q255" s="27">
        <f>IF(ISBLANK(M255),,IF(ISBLANK(G255),,(IF(M255="WON-EW",((((N255-1)*J255)*'MONTH 2'!$B$2)+('MONTH 2'!$B$2*(N255-1))),IF(M255="WON",((((N255-1)*J255)*'MONTH 2'!$B$2)+('MONTH 2'!$B$2*(N255-1))),IF(M255="PLACED",((((N255-1)*J255)*'MONTH 2'!$B$2)-'MONTH 2'!$B$2),IF(J255=0,-'MONTH 2'!$B$2,IF(J255=0,-'MONTH 2'!$B$2,-('MONTH 2'!$B$2*2)))))))*E255))</f>
        <v>0</v>
      </c>
      <c r="R255" s="27">
        <f>IF(ISBLANK(M255),,IF(U255&lt;&gt;1,((IF(M255="WON-EW",(((K255-1)*'MONTH 2'!$B$2)*(1-$B$3))+(((L255-1)*'MONTH 2'!$B$2)*(1-$B$3)),IF(M255="WON",(((K255-1)*'MONTH 2'!$B$2)*(1-$B$3)),IF(M255="PLACED",(((L255-1)*'MONTH 2'!$B$2)*(1-$B$3))-'MONTH 2'!$B$2,IF(J255=0,-'MONTH 2'!$B$2,-('MONTH 2'!$B$2*2))))))*E255),0))</f>
        <v>0</v>
      </c>
      <c r="U255">
        <f t="shared" si="8"/>
        <v>1</v>
      </c>
    </row>
    <row r="256" spans="8:21" ht="16" x14ac:dyDescent="0.2">
      <c r="H256" s="22"/>
      <c r="I256" s="22"/>
      <c r="J256" s="22"/>
      <c r="M256" s="17"/>
      <c r="N256" s="26">
        <f>((G256-1)*(1-(IF(H256="no",0,'MONTH 2'!$B$3)))+1)</f>
        <v>5.0000000000000044E-2</v>
      </c>
      <c r="O256" s="26">
        <f t="shared" si="9"/>
        <v>0</v>
      </c>
      <c r="P256" s="28">
        <f>IF(ISBLANK(M256),,IF(ISBLANK(F256),,(IF(M256="WON-EW",((((F256-1)*J256)*'MONTH 2'!$B$2)+('MONTH 2'!$B$2*(F256-1))),IF(M256="WON",((((F256-1)*J256)*'MONTH 2'!$B$2)+('MONTH 2'!$B$2*(F256-1))),IF(M256="PLACED",((((F256-1)*J256)*'MONTH 2'!$B$2)-'MONTH 2'!$B$2),IF(J256=0,-'MONTH 2'!$B$2,IF(J256=0,-'MONTH 2'!$B$2,-('MONTH 2'!$B$2*2)))))))*E256))</f>
        <v>0</v>
      </c>
      <c r="Q256" s="27">
        <f>IF(ISBLANK(M256),,IF(ISBLANK(G256),,(IF(M256="WON-EW",((((N256-1)*J256)*'MONTH 2'!$B$2)+('MONTH 2'!$B$2*(N256-1))),IF(M256="WON",((((N256-1)*J256)*'MONTH 2'!$B$2)+('MONTH 2'!$B$2*(N256-1))),IF(M256="PLACED",((((N256-1)*J256)*'MONTH 2'!$B$2)-'MONTH 2'!$B$2),IF(J256=0,-'MONTH 2'!$B$2,IF(J256=0,-'MONTH 2'!$B$2,-('MONTH 2'!$B$2*2)))))))*E256))</f>
        <v>0</v>
      </c>
      <c r="R256" s="27">
        <f>IF(ISBLANK(M256),,IF(U256&lt;&gt;1,((IF(M256="WON-EW",(((K256-1)*'MONTH 2'!$B$2)*(1-$B$3))+(((L256-1)*'MONTH 2'!$B$2)*(1-$B$3)),IF(M256="WON",(((K256-1)*'MONTH 2'!$B$2)*(1-$B$3)),IF(M256="PLACED",(((L256-1)*'MONTH 2'!$B$2)*(1-$B$3))-'MONTH 2'!$B$2,IF(J256=0,-'MONTH 2'!$B$2,-('MONTH 2'!$B$2*2))))))*E256),0))</f>
        <v>0</v>
      </c>
      <c r="U256">
        <f t="shared" si="8"/>
        <v>1</v>
      </c>
    </row>
    <row r="257" spans="8:21" ht="16" x14ac:dyDescent="0.2">
      <c r="H257" s="22"/>
      <c r="I257" s="22"/>
      <c r="J257" s="22"/>
      <c r="M257" s="17"/>
      <c r="N257" s="26">
        <f>((G257-1)*(1-(IF(H257="no",0,'MONTH 2'!$B$3)))+1)</f>
        <v>5.0000000000000044E-2</v>
      </c>
      <c r="O257" s="26">
        <f t="shared" si="9"/>
        <v>0</v>
      </c>
      <c r="P257" s="28">
        <f>IF(ISBLANK(M257),,IF(ISBLANK(F257),,(IF(M257="WON-EW",((((F257-1)*J257)*'MONTH 2'!$B$2)+('MONTH 2'!$B$2*(F257-1))),IF(M257="WON",((((F257-1)*J257)*'MONTH 2'!$B$2)+('MONTH 2'!$B$2*(F257-1))),IF(M257="PLACED",((((F257-1)*J257)*'MONTH 2'!$B$2)-'MONTH 2'!$B$2),IF(J257=0,-'MONTH 2'!$B$2,IF(J257=0,-'MONTH 2'!$B$2,-('MONTH 2'!$B$2*2)))))))*E257))</f>
        <v>0</v>
      </c>
      <c r="Q257" s="27">
        <f>IF(ISBLANK(M257),,IF(ISBLANK(G257),,(IF(M257="WON-EW",((((N257-1)*J257)*'MONTH 2'!$B$2)+('MONTH 2'!$B$2*(N257-1))),IF(M257="WON",((((N257-1)*J257)*'MONTH 2'!$B$2)+('MONTH 2'!$B$2*(N257-1))),IF(M257="PLACED",((((N257-1)*J257)*'MONTH 2'!$B$2)-'MONTH 2'!$B$2),IF(J257=0,-'MONTH 2'!$B$2,IF(J257=0,-'MONTH 2'!$B$2,-('MONTH 2'!$B$2*2)))))))*E257))</f>
        <v>0</v>
      </c>
      <c r="R257" s="27">
        <f>IF(ISBLANK(M257),,IF(U257&lt;&gt;1,((IF(M257="WON-EW",(((K257-1)*'MONTH 2'!$B$2)*(1-$B$3))+(((L257-1)*'MONTH 2'!$B$2)*(1-$B$3)),IF(M257="WON",(((K257-1)*'MONTH 2'!$B$2)*(1-$B$3)),IF(M257="PLACED",(((L257-1)*'MONTH 2'!$B$2)*(1-$B$3))-'MONTH 2'!$B$2,IF(J257=0,-'MONTH 2'!$B$2,-('MONTH 2'!$B$2*2))))))*E257),0))</f>
        <v>0</v>
      </c>
      <c r="U257">
        <f t="shared" si="8"/>
        <v>1</v>
      </c>
    </row>
    <row r="258" spans="8:21" ht="16" x14ac:dyDescent="0.2">
      <c r="H258" s="22"/>
      <c r="I258" s="22"/>
      <c r="J258" s="22"/>
      <c r="M258" s="17"/>
      <c r="N258" s="26">
        <f>((G258-1)*(1-(IF(H258="no",0,'MONTH 2'!$B$3)))+1)</f>
        <v>5.0000000000000044E-2</v>
      </c>
      <c r="O258" s="26">
        <f t="shared" si="9"/>
        <v>0</v>
      </c>
      <c r="P258" s="28">
        <f>IF(ISBLANK(M258),,IF(ISBLANK(F258),,(IF(M258="WON-EW",((((F258-1)*J258)*'MONTH 2'!$B$2)+('MONTH 2'!$B$2*(F258-1))),IF(M258="WON",((((F258-1)*J258)*'MONTH 2'!$B$2)+('MONTH 2'!$B$2*(F258-1))),IF(M258="PLACED",((((F258-1)*J258)*'MONTH 2'!$B$2)-'MONTH 2'!$B$2),IF(J258=0,-'MONTH 2'!$B$2,IF(J258=0,-'MONTH 2'!$B$2,-('MONTH 2'!$B$2*2)))))))*E258))</f>
        <v>0</v>
      </c>
      <c r="Q258" s="27">
        <f>IF(ISBLANK(M258),,IF(ISBLANK(G258),,(IF(M258="WON-EW",((((N258-1)*J258)*'MONTH 2'!$B$2)+('MONTH 2'!$B$2*(N258-1))),IF(M258="WON",((((N258-1)*J258)*'MONTH 2'!$B$2)+('MONTH 2'!$B$2*(N258-1))),IF(M258="PLACED",((((N258-1)*J258)*'MONTH 2'!$B$2)-'MONTH 2'!$B$2),IF(J258=0,-'MONTH 2'!$B$2,IF(J258=0,-'MONTH 2'!$B$2,-('MONTH 2'!$B$2*2)))))))*E258))</f>
        <v>0</v>
      </c>
      <c r="R258" s="27">
        <f>IF(ISBLANK(M258),,IF(U258&lt;&gt;1,((IF(M258="WON-EW",(((K258-1)*'MONTH 2'!$B$2)*(1-$B$3))+(((L258-1)*'MONTH 2'!$B$2)*(1-$B$3)),IF(M258="WON",(((K258-1)*'MONTH 2'!$B$2)*(1-$B$3)),IF(M258="PLACED",(((L258-1)*'MONTH 2'!$B$2)*(1-$B$3))-'MONTH 2'!$B$2,IF(J258=0,-'MONTH 2'!$B$2,-('MONTH 2'!$B$2*2))))))*E258),0))</f>
        <v>0</v>
      </c>
      <c r="U258">
        <f t="shared" si="8"/>
        <v>1</v>
      </c>
    </row>
    <row r="259" spans="8:21" ht="16" x14ac:dyDescent="0.2">
      <c r="H259" s="22"/>
      <c r="I259" s="22"/>
      <c r="J259" s="22"/>
      <c r="M259" s="17"/>
      <c r="N259" s="26">
        <f>((G259-1)*(1-(IF(H259="no",0,'MONTH 2'!$B$3)))+1)</f>
        <v>5.0000000000000044E-2</v>
      </c>
      <c r="O259" s="26">
        <f t="shared" si="9"/>
        <v>0</v>
      </c>
      <c r="P259" s="28">
        <f>IF(ISBLANK(M259),,IF(ISBLANK(F259),,(IF(M259="WON-EW",((((F259-1)*J259)*'MONTH 2'!$B$2)+('MONTH 2'!$B$2*(F259-1))),IF(M259="WON",((((F259-1)*J259)*'MONTH 2'!$B$2)+('MONTH 2'!$B$2*(F259-1))),IF(M259="PLACED",((((F259-1)*J259)*'MONTH 2'!$B$2)-'MONTH 2'!$B$2),IF(J259=0,-'MONTH 2'!$B$2,IF(J259=0,-'MONTH 2'!$B$2,-('MONTH 2'!$B$2*2)))))))*E259))</f>
        <v>0</v>
      </c>
      <c r="Q259" s="27">
        <f>IF(ISBLANK(M259),,IF(ISBLANK(G259),,(IF(M259="WON-EW",((((N259-1)*J259)*'MONTH 2'!$B$2)+('MONTH 2'!$B$2*(N259-1))),IF(M259="WON",((((N259-1)*J259)*'MONTH 2'!$B$2)+('MONTH 2'!$B$2*(N259-1))),IF(M259="PLACED",((((N259-1)*J259)*'MONTH 2'!$B$2)-'MONTH 2'!$B$2),IF(J259=0,-'MONTH 2'!$B$2,IF(J259=0,-'MONTH 2'!$B$2,-('MONTH 2'!$B$2*2)))))))*E259))</f>
        <v>0</v>
      </c>
      <c r="R259" s="27">
        <f>IF(ISBLANK(M259),,IF(U259&lt;&gt;1,((IF(M259="WON-EW",(((K259-1)*'MONTH 2'!$B$2)*(1-$B$3))+(((L259-1)*'MONTH 2'!$B$2)*(1-$B$3)),IF(M259="WON",(((K259-1)*'MONTH 2'!$B$2)*(1-$B$3)),IF(M259="PLACED",(((L259-1)*'MONTH 2'!$B$2)*(1-$B$3))-'MONTH 2'!$B$2,IF(J259=0,-'MONTH 2'!$B$2,-('MONTH 2'!$B$2*2))))))*E259),0))</f>
        <v>0</v>
      </c>
      <c r="U259">
        <f t="shared" si="8"/>
        <v>1</v>
      </c>
    </row>
    <row r="260" spans="8:21" ht="16" x14ac:dyDescent="0.2">
      <c r="H260" s="22"/>
      <c r="I260" s="22"/>
      <c r="J260" s="22"/>
      <c r="M260" s="17"/>
      <c r="N260" s="26">
        <f>((G260-1)*(1-(IF(H260="no",0,'MONTH 2'!$B$3)))+1)</f>
        <v>5.0000000000000044E-2</v>
      </c>
      <c r="O260" s="26">
        <f t="shared" si="9"/>
        <v>0</v>
      </c>
      <c r="P260" s="28">
        <f>IF(ISBLANK(M260),,IF(ISBLANK(F260),,(IF(M260="WON-EW",((((F260-1)*J260)*'MONTH 2'!$B$2)+('MONTH 2'!$B$2*(F260-1))),IF(M260="WON",((((F260-1)*J260)*'MONTH 2'!$B$2)+('MONTH 2'!$B$2*(F260-1))),IF(M260="PLACED",((((F260-1)*J260)*'MONTH 2'!$B$2)-'MONTH 2'!$B$2),IF(J260=0,-'MONTH 2'!$B$2,IF(J260=0,-'MONTH 2'!$B$2,-('MONTH 2'!$B$2*2)))))))*E260))</f>
        <v>0</v>
      </c>
      <c r="Q260" s="27">
        <f>IF(ISBLANK(M260),,IF(ISBLANK(G260),,(IF(M260="WON-EW",((((N260-1)*J260)*'MONTH 2'!$B$2)+('MONTH 2'!$B$2*(N260-1))),IF(M260="WON",((((N260-1)*J260)*'MONTH 2'!$B$2)+('MONTH 2'!$B$2*(N260-1))),IF(M260="PLACED",((((N260-1)*J260)*'MONTH 2'!$B$2)-'MONTH 2'!$B$2),IF(J260=0,-'MONTH 2'!$B$2,IF(J260=0,-'MONTH 2'!$B$2,-('MONTH 2'!$B$2*2)))))))*E260))</f>
        <v>0</v>
      </c>
      <c r="R260" s="27">
        <f>IF(ISBLANK(M260),,IF(U260&lt;&gt;1,((IF(M260="WON-EW",(((K260-1)*'MONTH 2'!$B$2)*(1-$B$3))+(((L260-1)*'MONTH 2'!$B$2)*(1-$B$3)),IF(M260="WON",(((K260-1)*'MONTH 2'!$B$2)*(1-$B$3)),IF(M260="PLACED",(((L260-1)*'MONTH 2'!$B$2)*(1-$B$3))-'MONTH 2'!$B$2,IF(J260=0,-'MONTH 2'!$B$2,-('MONTH 2'!$B$2*2))))))*E260),0))</f>
        <v>0</v>
      </c>
      <c r="U260">
        <f t="shared" si="8"/>
        <v>1</v>
      </c>
    </row>
    <row r="261" spans="8:21" ht="16" x14ac:dyDescent="0.2">
      <c r="H261" s="22"/>
      <c r="I261" s="22"/>
      <c r="J261" s="22"/>
      <c r="M261" s="17"/>
      <c r="N261" s="26">
        <f>((G261-1)*(1-(IF(H261="no",0,'MONTH 2'!$B$3)))+1)</f>
        <v>5.0000000000000044E-2</v>
      </c>
      <c r="O261" s="26">
        <f t="shared" si="9"/>
        <v>0</v>
      </c>
      <c r="P261" s="28">
        <f>IF(ISBLANK(M261),,IF(ISBLANK(F261),,(IF(M261="WON-EW",((((F261-1)*J261)*'MONTH 2'!$B$2)+('MONTH 2'!$B$2*(F261-1))),IF(M261="WON",((((F261-1)*J261)*'MONTH 2'!$B$2)+('MONTH 2'!$B$2*(F261-1))),IF(M261="PLACED",((((F261-1)*J261)*'MONTH 2'!$B$2)-'MONTH 2'!$B$2),IF(J261=0,-'MONTH 2'!$B$2,IF(J261=0,-'MONTH 2'!$B$2,-('MONTH 2'!$B$2*2)))))))*E261))</f>
        <v>0</v>
      </c>
      <c r="Q261" s="27">
        <f>IF(ISBLANK(M261),,IF(ISBLANK(G261),,(IF(M261="WON-EW",((((N261-1)*J261)*'MONTH 2'!$B$2)+('MONTH 2'!$B$2*(N261-1))),IF(M261="WON",((((N261-1)*J261)*'MONTH 2'!$B$2)+('MONTH 2'!$B$2*(N261-1))),IF(M261="PLACED",((((N261-1)*J261)*'MONTH 2'!$B$2)-'MONTH 2'!$B$2),IF(J261=0,-'MONTH 2'!$B$2,IF(J261=0,-'MONTH 2'!$B$2,-('MONTH 2'!$B$2*2)))))))*E261))</f>
        <v>0</v>
      </c>
      <c r="R261" s="27">
        <f>IF(ISBLANK(M261),,IF(U261&lt;&gt;1,((IF(M261="WON-EW",(((K261-1)*'MONTH 2'!$B$2)*(1-$B$3))+(((L261-1)*'MONTH 2'!$B$2)*(1-$B$3)),IF(M261="WON",(((K261-1)*'MONTH 2'!$B$2)*(1-$B$3)),IF(M261="PLACED",(((L261-1)*'MONTH 2'!$B$2)*(1-$B$3))-'MONTH 2'!$B$2,IF(J261=0,-'MONTH 2'!$B$2,-('MONTH 2'!$B$2*2))))))*E261),0))</f>
        <v>0</v>
      </c>
      <c r="U261">
        <f t="shared" si="8"/>
        <v>1</v>
      </c>
    </row>
    <row r="262" spans="8:21" ht="16" x14ac:dyDescent="0.2">
      <c r="H262" s="22"/>
      <c r="I262" s="22"/>
      <c r="J262" s="22"/>
      <c r="M262" s="17"/>
      <c r="N262" s="26">
        <f>((G262-1)*(1-(IF(H262="no",0,'MONTH 2'!$B$3)))+1)</f>
        <v>5.0000000000000044E-2</v>
      </c>
      <c r="O262" s="26">
        <f t="shared" si="9"/>
        <v>0</v>
      </c>
      <c r="P262" s="28">
        <f>IF(ISBLANK(M262),,IF(ISBLANK(F262),,(IF(M262="WON-EW",((((F262-1)*J262)*'MONTH 2'!$B$2)+('MONTH 2'!$B$2*(F262-1))),IF(M262="WON",((((F262-1)*J262)*'MONTH 2'!$B$2)+('MONTH 2'!$B$2*(F262-1))),IF(M262="PLACED",((((F262-1)*J262)*'MONTH 2'!$B$2)-'MONTH 2'!$B$2),IF(J262=0,-'MONTH 2'!$B$2,IF(J262=0,-'MONTH 2'!$B$2,-('MONTH 2'!$B$2*2)))))))*E262))</f>
        <v>0</v>
      </c>
      <c r="Q262" s="27">
        <f>IF(ISBLANK(M262),,IF(ISBLANK(G262),,(IF(M262="WON-EW",((((N262-1)*J262)*'MONTH 2'!$B$2)+('MONTH 2'!$B$2*(N262-1))),IF(M262="WON",((((N262-1)*J262)*'MONTH 2'!$B$2)+('MONTH 2'!$B$2*(N262-1))),IF(M262="PLACED",((((N262-1)*J262)*'MONTH 2'!$B$2)-'MONTH 2'!$B$2),IF(J262=0,-'MONTH 2'!$B$2,IF(J262=0,-'MONTH 2'!$B$2,-('MONTH 2'!$B$2*2)))))))*E262))</f>
        <v>0</v>
      </c>
      <c r="R262" s="27">
        <f>IF(ISBLANK(M262),,IF(U262&lt;&gt;1,((IF(M262="WON-EW",(((K262-1)*'MONTH 2'!$B$2)*(1-$B$3))+(((L262-1)*'MONTH 2'!$B$2)*(1-$B$3)),IF(M262="WON",(((K262-1)*'MONTH 2'!$B$2)*(1-$B$3)),IF(M262="PLACED",(((L262-1)*'MONTH 2'!$B$2)*(1-$B$3))-'MONTH 2'!$B$2,IF(J262=0,-'MONTH 2'!$B$2,-('MONTH 2'!$B$2*2))))))*E262),0))</f>
        <v>0</v>
      </c>
      <c r="U262">
        <f t="shared" si="8"/>
        <v>1</v>
      </c>
    </row>
    <row r="263" spans="8:21" ht="16" x14ac:dyDescent="0.2">
      <c r="H263" s="22"/>
      <c r="I263" s="22"/>
      <c r="J263" s="22"/>
      <c r="M263" s="17"/>
      <c r="N263" s="26">
        <f>((G263-1)*(1-(IF(H263="no",0,'MONTH 2'!$B$3)))+1)</f>
        <v>5.0000000000000044E-2</v>
      </c>
      <c r="O263" s="26">
        <f t="shared" si="9"/>
        <v>0</v>
      </c>
      <c r="P263" s="28">
        <f>IF(ISBLANK(M263),,IF(ISBLANK(F263),,(IF(M263="WON-EW",((((F263-1)*J263)*'MONTH 2'!$B$2)+('MONTH 2'!$B$2*(F263-1))),IF(M263="WON",((((F263-1)*J263)*'MONTH 2'!$B$2)+('MONTH 2'!$B$2*(F263-1))),IF(M263="PLACED",((((F263-1)*J263)*'MONTH 2'!$B$2)-'MONTH 2'!$B$2),IF(J263=0,-'MONTH 2'!$B$2,IF(J263=0,-'MONTH 2'!$B$2,-('MONTH 2'!$B$2*2)))))))*E263))</f>
        <v>0</v>
      </c>
      <c r="Q263" s="27">
        <f>IF(ISBLANK(M263),,IF(ISBLANK(G263),,(IF(M263="WON-EW",((((N263-1)*J263)*'MONTH 2'!$B$2)+('MONTH 2'!$B$2*(N263-1))),IF(M263="WON",((((N263-1)*J263)*'MONTH 2'!$B$2)+('MONTH 2'!$B$2*(N263-1))),IF(M263="PLACED",((((N263-1)*J263)*'MONTH 2'!$B$2)-'MONTH 2'!$B$2),IF(J263=0,-'MONTH 2'!$B$2,IF(J263=0,-'MONTH 2'!$B$2,-('MONTH 2'!$B$2*2)))))))*E263))</f>
        <v>0</v>
      </c>
      <c r="R263" s="27">
        <f>IF(ISBLANK(M263),,IF(U263&lt;&gt;1,((IF(M263="WON-EW",(((K263-1)*'MONTH 2'!$B$2)*(1-$B$3))+(((L263-1)*'MONTH 2'!$B$2)*(1-$B$3)),IF(M263="WON",(((K263-1)*'MONTH 2'!$B$2)*(1-$B$3)),IF(M263="PLACED",(((L263-1)*'MONTH 2'!$B$2)*(1-$B$3))-'MONTH 2'!$B$2,IF(J263=0,-'MONTH 2'!$B$2,-('MONTH 2'!$B$2*2))))))*E263),0))</f>
        <v>0</v>
      </c>
      <c r="U263">
        <f t="shared" si="8"/>
        <v>1</v>
      </c>
    </row>
    <row r="264" spans="8:21" ht="16" x14ac:dyDescent="0.2">
      <c r="H264" s="22"/>
      <c r="I264" s="22"/>
      <c r="J264" s="22"/>
      <c r="M264" s="17"/>
      <c r="N264" s="26">
        <f>((G264-1)*(1-(IF(H264="no",0,'MONTH 2'!$B$3)))+1)</f>
        <v>5.0000000000000044E-2</v>
      </c>
      <c r="O264" s="26">
        <f t="shared" si="9"/>
        <v>0</v>
      </c>
      <c r="P264" s="28">
        <f>IF(ISBLANK(M264),,IF(ISBLANK(F264),,(IF(M264="WON-EW",((((F264-1)*J264)*'MONTH 2'!$B$2)+('MONTH 2'!$B$2*(F264-1))),IF(M264="WON",((((F264-1)*J264)*'MONTH 2'!$B$2)+('MONTH 2'!$B$2*(F264-1))),IF(M264="PLACED",((((F264-1)*J264)*'MONTH 2'!$B$2)-'MONTH 2'!$B$2),IF(J264=0,-'MONTH 2'!$B$2,IF(J264=0,-'MONTH 2'!$B$2,-('MONTH 2'!$B$2*2)))))))*E264))</f>
        <v>0</v>
      </c>
      <c r="Q264" s="27">
        <f>IF(ISBLANK(M264),,IF(ISBLANK(G264),,(IF(M264="WON-EW",((((N264-1)*J264)*'MONTH 2'!$B$2)+('MONTH 2'!$B$2*(N264-1))),IF(M264="WON",((((N264-1)*J264)*'MONTH 2'!$B$2)+('MONTH 2'!$B$2*(N264-1))),IF(M264="PLACED",((((N264-1)*J264)*'MONTH 2'!$B$2)-'MONTH 2'!$B$2),IF(J264=0,-'MONTH 2'!$B$2,IF(J264=0,-'MONTH 2'!$B$2,-('MONTH 2'!$B$2*2)))))))*E264))</f>
        <v>0</v>
      </c>
      <c r="R264" s="27">
        <f>IF(ISBLANK(M264),,IF(U264&lt;&gt;1,((IF(M264="WON-EW",(((K264-1)*'MONTH 2'!$B$2)*(1-$B$3))+(((L264-1)*'MONTH 2'!$B$2)*(1-$B$3)),IF(M264="WON",(((K264-1)*'MONTH 2'!$B$2)*(1-$B$3)),IF(M264="PLACED",(((L264-1)*'MONTH 2'!$B$2)*(1-$B$3))-'MONTH 2'!$B$2,IF(J264=0,-'MONTH 2'!$B$2,-('MONTH 2'!$B$2*2))))))*E264),0))</f>
        <v>0</v>
      </c>
      <c r="U264">
        <f t="shared" si="8"/>
        <v>1</v>
      </c>
    </row>
    <row r="265" spans="8:21" ht="16" x14ac:dyDescent="0.2">
      <c r="H265" s="22"/>
      <c r="I265" s="22"/>
      <c r="J265" s="22"/>
      <c r="M265" s="17"/>
      <c r="N265" s="26">
        <f>((G265-1)*(1-(IF(H265="no",0,'MONTH 2'!$B$3)))+1)</f>
        <v>5.0000000000000044E-2</v>
      </c>
      <c r="O265" s="26">
        <f t="shared" si="9"/>
        <v>0</v>
      </c>
      <c r="P265" s="28">
        <f>IF(ISBLANK(M265),,IF(ISBLANK(F265),,(IF(M265="WON-EW",((((F265-1)*J265)*'MONTH 2'!$B$2)+('MONTH 2'!$B$2*(F265-1))),IF(M265="WON",((((F265-1)*J265)*'MONTH 2'!$B$2)+('MONTH 2'!$B$2*(F265-1))),IF(M265="PLACED",((((F265-1)*J265)*'MONTH 2'!$B$2)-'MONTH 2'!$B$2),IF(J265=0,-'MONTH 2'!$B$2,IF(J265=0,-'MONTH 2'!$B$2,-('MONTH 2'!$B$2*2)))))))*E265))</f>
        <v>0</v>
      </c>
      <c r="Q265" s="27">
        <f>IF(ISBLANK(M265),,IF(ISBLANK(G265),,(IF(M265="WON-EW",((((N265-1)*J265)*'MONTH 2'!$B$2)+('MONTH 2'!$B$2*(N265-1))),IF(M265="WON",((((N265-1)*J265)*'MONTH 2'!$B$2)+('MONTH 2'!$B$2*(N265-1))),IF(M265="PLACED",((((N265-1)*J265)*'MONTH 2'!$B$2)-'MONTH 2'!$B$2),IF(J265=0,-'MONTH 2'!$B$2,IF(J265=0,-'MONTH 2'!$B$2,-('MONTH 2'!$B$2*2)))))))*E265))</f>
        <v>0</v>
      </c>
      <c r="R265" s="27">
        <f>IF(ISBLANK(M265),,IF(U265&lt;&gt;1,((IF(M265="WON-EW",(((K265-1)*'MONTH 2'!$B$2)*(1-$B$3))+(((L265-1)*'MONTH 2'!$B$2)*(1-$B$3)),IF(M265="WON",(((K265-1)*'MONTH 2'!$B$2)*(1-$B$3)),IF(M265="PLACED",(((L265-1)*'MONTH 2'!$B$2)*(1-$B$3))-'MONTH 2'!$B$2,IF(J265=0,-'MONTH 2'!$B$2,-('MONTH 2'!$B$2*2))))))*E265),0))</f>
        <v>0</v>
      </c>
      <c r="U265">
        <f t="shared" si="8"/>
        <v>1</v>
      </c>
    </row>
    <row r="266" spans="8:21" ht="16" x14ac:dyDescent="0.2">
      <c r="H266" s="22"/>
      <c r="I266" s="22"/>
      <c r="J266" s="22"/>
      <c r="M266" s="17"/>
      <c r="N266" s="26">
        <f>((G266-1)*(1-(IF(H266="no",0,'MONTH 2'!$B$3)))+1)</f>
        <v>5.0000000000000044E-2</v>
      </c>
      <c r="O266" s="26">
        <f t="shared" si="9"/>
        <v>0</v>
      </c>
      <c r="P266" s="28">
        <f>IF(ISBLANK(M266),,IF(ISBLANK(F266),,(IF(M266="WON-EW",((((F266-1)*J266)*'MONTH 2'!$B$2)+('MONTH 2'!$B$2*(F266-1))),IF(M266="WON",((((F266-1)*J266)*'MONTH 2'!$B$2)+('MONTH 2'!$B$2*(F266-1))),IF(M266="PLACED",((((F266-1)*J266)*'MONTH 2'!$B$2)-'MONTH 2'!$B$2),IF(J266=0,-'MONTH 2'!$B$2,IF(J266=0,-'MONTH 2'!$B$2,-('MONTH 2'!$B$2*2)))))))*E266))</f>
        <v>0</v>
      </c>
      <c r="Q266" s="27">
        <f>IF(ISBLANK(M266),,IF(ISBLANK(G266),,(IF(M266="WON-EW",((((N266-1)*J266)*'MONTH 2'!$B$2)+('MONTH 2'!$B$2*(N266-1))),IF(M266="WON",((((N266-1)*J266)*'MONTH 2'!$B$2)+('MONTH 2'!$B$2*(N266-1))),IF(M266="PLACED",((((N266-1)*J266)*'MONTH 2'!$B$2)-'MONTH 2'!$B$2),IF(J266=0,-'MONTH 2'!$B$2,IF(J266=0,-'MONTH 2'!$B$2,-('MONTH 2'!$B$2*2)))))))*E266))</f>
        <v>0</v>
      </c>
      <c r="R266" s="27">
        <f>IF(ISBLANK(M266),,IF(U266&lt;&gt;1,((IF(M266="WON-EW",(((K266-1)*'MONTH 2'!$B$2)*(1-$B$3))+(((L266-1)*'MONTH 2'!$B$2)*(1-$B$3)),IF(M266="WON",(((K266-1)*'MONTH 2'!$B$2)*(1-$B$3)),IF(M266="PLACED",(((L266-1)*'MONTH 2'!$B$2)*(1-$B$3))-'MONTH 2'!$B$2,IF(J266=0,-'MONTH 2'!$B$2,-('MONTH 2'!$B$2*2))))))*E266),0))</f>
        <v>0</v>
      </c>
      <c r="U266">
        <f t="shared" si="8"/>
        <v>1</v>
      </c>
    </row>
    <row r="267" spans="8:21" ht="16" x14ac:dyDescent="0.2">
      <c r="H267" s="22"/>
      <c r="I267" s="22"/>
      <c r="J267" s="22"/>
      <c r="M267" s="17"/>
      <c r="N267" s="26">
        <f>((G267-1)*(1-(IF(H267="no",0,'MONTH 2'!$B$3)))+1)</f>
        <v>5.0000000000000044E-2</v>
      </c>
      <c r="O267" s="26">
        <f t="shared" si="9"/>
        <v>0</v>
      </c>
      <c r="P267" s="28">
        <f>IF(ISBLANK(M267),,IF(ISBLANK(F267),,(IF(M267="WON-EW",((((F267-1)*J267)*'MONTH 2'!$B$2)+('MONTH 2'!$B$2*(F267-1))),IF(M267="WON",((((F267-1)*J267)*'MONTH 2'!$B$2)+('MONTH 2'!$B$2*(F267-1))),IF(M267="PLACED",((((F267-1)*J267)*'MONTH 2'!$B$2)-'MONTH 2'!$B$2),IF(J267=0,-'MONTH 2'!$B$2,IF(J267=0,-'MONTH 2'!$B$2,-('MONTH 2'!$B$2*2)))))))*E267))</f>
        <v>0</v>
      </c>
      <c r="Q267" s="27">
        <f>IF(ISBLANK(M267),,IF(ISBLANK(G267),,(IF(M267="WON-EW",((((N267-1)*J267)*'MONTH 2'!$B$2)+('MONTH 2'!$B$2*(N267-1))),IF(M267="WON",((((N267-1)*J267)*'MONTH 2'!$B$2)+('MONTH 2'!$B$2*(N267-1))),IF(M267="PLACED",((((N267-1)*J267)*'MONTH 2'!$B$2)-'MONTH 2'!$B$2),IF(J267=0,-'MONTH 2'!$B$2,IF(J267=0,-'MONTH 2'!$B$2,-('MONTH 2'!$B$2*2)))))))*E267))</f>
        <v>0</v>
      </c>
      <c r="R267" s="27">
        <f>IF(ISBLANK(M267),,IF(U267&lt;&gt;1,((IF(M267="WON-EW",(((K267-1)*'MONTH 2'!$B$2)*(1-$B$3))+(((L267-1)*'MONTH 2'!$B$2)*(1-$B$3)),IF(M267="WON",(((K267-1)*'MONTH 2'!$B$2)*(1-$B$3)),IF(M267="PLACED",(((L267-1)*'MONTH 2'!$B$2)*(1-$B$3))-'MONTH 2'!$B$2,IF(J267=0,-'MONTH 2'!$B$2,-('MONTH 2'!$B$2*2))))))*E267),0))</f>
        <v>0</v>
      </c>
      <c r="U267">
        <f t="shared" si="8"/>
        <v>1</v>
      </c>
    </row>
    <row r="268" spans="8:21" ht="16" x14ac:dyDescent="0.2">
      <c r="H268" s="22"/>
      <c r="I268" s="22"/>
      <c r="J268" s="22"/>
      <c r="M268" s="17"/>
      <c r="N268" s="26">
        <f>((G268-1)*(1-(IF(H268="no",0,'MONTH 2'!$B$3)))+1)</f>
        <v>5.0000000000000044E-2</v>
      </c>
      <c r="O268" s="26">
        <f t="shared" si="9"/>
        <v>0</v>
      </c>
      <c r="P268" s="28">
        <f>IF(ISBLANK(M268),,IF(ISBLANK(F268),,(IF(M268="WON-EW",((((F268-1)*J268)*'MONTH 2'!$B$2)+('MONTH 2'!$B$2*(F268-1))),IF(M268="WON",((((F268-1)*J268)*'MONTH 2'!$B$2)+('MONTH 2'!$B$2*(F268-1))),IF(M268="PLACED",((((F268-1)*J268)*'MONTH 2'!$B$2)-'MONTH 2'!$B$2),IF(J268=0,-'MONTH 2'!$B$2,IF(J268=0,-'MONTH 2'!$B$2,-('MONTH 2'!$B$2*2)))))))*E268))</f>
        <v>0</v>
      </c>
      <c r="Q268" s="27">
        <f>IF(ISBLANK(M268),,IF(ISBLANK(G268),,(IF(M268="WON-EW",((((N268-1)*J268)*'MONTH 2'!$B$2)+('MONTH 2'!$B$2*(N268-1))),IF(M268="WON",((((N268-1)*J268)*'MONTH 2'!$B$2)+('MONTH 2'!$B$2*(N268-1))),IF(M268="PLACED",((((N268-1)*J268)*'MONTH 2'!$B$2)-'MONTH 2'!$B$2),IF(J268=0,-'MONTH 2'!$B$2,IF(J268=0,-'MONTH 2'!$B$2,-('MONTH 2'!$B$2*2)))))))*E268))</f>
        <v>0</v>
      </c>
      <c r="R268" s="27">
        <f>IF(ISBLANK(M268),,IF(U268&lt;&gt;1,((IF(M268="WON-EW",(((K268-1)*'MONTH 2'!$B$2)*(1-$B$3))+(((L268-1)*'MONTH 2'!$B$2)*(1-$B$3)),IF(M268="WON",(((K268-1)*'MONTH 2'!$B$2)*(1-$B$3)),IF(M268="PLACED",(((L268-1)*'MONTH 2'!$B$2)*(1-$B$3))-'MONTH 2'!$B$2,IF(J268=0,-'MONTH 2'!$B$2,-('MONTH 2'!$B$2*2))))))*E268),0))</f>
        <v>0</v>
      </c>
      <c r="U268">
        <f t="shared" si="8"/>
        <v>1</v>
      </c>
    </row>
    <row r="269" spans="8:21" ht="16" x14ac:dyDescent="0.2">
      <c r="H269" s="22"/>
      <c r="I269" s="22"/>
      <c r="J269" s="22"/>
      <c r="M269" s="17"/>
      <c r="N269" s="26">
        <f>((G269-1)*(1-(IF(H269="no",0,'MONTH 2'!$B$3)))+1)</f>
        <v>5.0000000000000044E-2</v>
      </c>
      <c r="O269" s="26">
        <f t="shared" si="9"/>
        <v>0</v>
      </c>
      <c r="P269" s="28">
        <f>IF(ISBLANK(M269),,IF(ISBLANK(F269),,(IF(M269="WON-EW",((((F269-1)*J269)*'MONTH 2'!$B$2)+('MONTH 2'!$B$2*(F269-1))),IF(M269="WON",((((F269-1)*J269)*'MONTH 2'!$B$2)+('MONTH 2'!$B$2*(F269-1))),IF(M269="PLACED",((((F269-1)*J269)*'MONTH 2'!$B$2)-'MONTH 2'!$B$2),IF(J269=0,-'MONTH 2'!$B$2,IF(J269=0,-'MONTH 2'!$B$2,-('MONTH 2'!$B$2*2)))))))*E269))</f>
        <v>0</v>
      </c>
      <c r="Q269" s="27">
        <f>IF(ISBLANK(M269),,IF(ISBLANK(G269),,(IF(M269="WON-EW",((((N269-1)*J269)*'MONTH 2'!$B$2)+('MONTH 2'!$B$2*(N269-1))),IF(M269="WON",((((N269-1)*J269)*'MONTH 2'!$B$2)+('MONTH 2'!$B$2*(N269-1))),IF(M269="PLACED",((((N269-1)*J269)*'MONTH 2'!$B$2)-'MONTH 2'!$B$2),IF(J269=0,-'MONTH 2'!$B$2,IF(J269=0,-'MONTH 2'!$B$2,-('MONTH 2'!$B$2*2)))))))*E269))</f>
        <v>0</v>
      </c>
      <c r="R269" s="27">
        <f>IF(ISBLANK(M269),,IF(U269&lt;&gt;1,((IF(M269="WON-EW",(((K269-1)*'MONTH 2'!$B$2)*(1-$B$3))+(((L269-1)*'MONTH 2'!$B$2)*(1-$B$3)),IF(M269="WON",(((K269-1)*'MONTH 2'!$B$2)*(1-$B$3)),IF(M269="PLACED",(((L269-1)*'MONTH 2'!$B$2)*(1-$B$3))-'MONTH 2'!$B$2,IF(J269=0,-'MONTH 2'!$B$2,-('MONTH 2'!$B$2*2))))))*E269),0))</f>
        <v>0</v>
      </c>
      <c r="U269">
        <f t="shared" si="8"/>
        <v>1</v>
      </c>
    </row>
    <row r="270" spans="8:21" ht="16" x14ac:dyDescent="0.2">
      <c r="H270" s="22"/>
      <c r="I270" s="22"/>
      <c r="J270" s="22"/>
      <c r="M270" s="17"/>
      <c r="N270" s="26">
        <f>((G270-1)*(1-(IF(H270="no",0,'MONTH 2'!$B$3)))+1)</f>
        <v>5.0000000000000044E-2</v>
      </c>
      <c r="O270" s="26">
        <f t="shared" si="9"/>
        <v>0</v>
      </c>
      <c r="P270" s="28">
        <f>IF(ISBLANK(M270),,IF(ISBLANK(F270),,(IF(M270="WON-EW",((((F270-1)*J270)*'MONTH 2'!$B$2)+('MONTH 2'!$B$2*(F270-1))),IF(M270="WON",((((F270-1)*J270)*'MONTH 2'!$B$2)+('MONTH 2'!$B$2*(F270-1))),IF(M270="PLACED",((((F270-1)*J270)*'MONTH 2'!$B$2)-'MONTH 2'!$B$2),IF(J270=0,-'MONTH 2'!$B$2,IF(J270=0,-'MONTH 2'!$B$2,-('MONTH 2'!$B$2*2)))))))*E270))</f>
        <v>0</v>
      </c>
      <c r="Q270" s="27">
        <f>IF(ISBLANK(M270),,IF(ISBLANK(G270),,(IF(M270="WON-EW",((((N270-1)*J270)*'MONTH 2'!$B$2)+('MONTH 2'!$B$2*(N270-1))),IF(M270="WON",((((N270-1)*J270)*'MONTH 2'!$B$2)+('MONTH 2'!$B$2*(N270-1))),IF(M270="PLACED",((((N270-1)*J270)*'MONTH 2'!$B$2)-'MONTH 2'!$B$2),IF(J270=0,-'MONTH 2'!$B$2,IF(J270=0,-'MONTH 2'!$B$2,-('MONTH 2'!$B$2*2)))))))*E270))</f>
        <v>0</v>
      </c>
      <c r="R270" s="27">
        <f>IF(ISBLANK(M270),,IF(U270&lt;&gt;1,((IF(M270="WON-EW",(((K270-1)*'MONTH 2'!$B$2)*(1-$B$3))+(((L270-1)*'MONTH 2'!$B$2)*(1-$B$3)),IF(M270="WON",(((K270-1)*'MONTH 2'!$B$2)*(1-$B$3)),IF(M270="PLACED",(((L270-1)*'MONTH 2'!$B$2)*(1-$B$3))-'MONTH 2'!$B$2,IF(J270=0,-'MONTH 2'!$B$2,-('MONTH 2'!$B$2*2))))))*E270),0))</f>
        <v>0</v>
      </c>
      <c r="U270">
        <f t="shared" si="8"/>
        <v>1</v>
      </c>
    </row>
    <row r="271" spans="8:21" ht="16" x14ac:dyDescent="0.2">
      <c r="H271" s="22"/>
      <c r="I271" s="22"/>
      <c r="J271" s="22"/>
      <c r="M271" s="17"/>
      <c r="N271" s="26">
        <f>((G271-1)*(1-(IF(H271="no",0,'MONTH 2'!$B$3)))+1)</f>
        <v>5.0000000000000044E-2</v>
      </c>
      <c r="O271" s="26">
        <f t="shared" si="9"/>
        <v>0</v>
      </c>
      <c r="P271" s="28">
        <f>IF(ISBLANK(M271),,IF(ISBLANK(F271),,(IF(M271="WON-EW",((((F271-1)*J271)*'MONTH 2'!$B$2)+('MONTH 2'!$B$2*(F271-1))),IF(M271="WON",((((F271-1)*J271)*'MONTH 2'!$B$2)+('MONTH 2'!$B$2*(F271-1))),IF(M271="PLACED",((((F271-1)*J271)*'MONTH 2'!$B$2)-'MONTH 2'!$B$2),IF(J271=0,-'MONTH 2'!$B$2,IF(J271=0,-'MONTH 2'!$B$2,-('MONTH 2'!$B$2*2)))))))*E271))</f>
        <v>0</v>
      </c>
      <c r="Q271" s="27">
        <f>IF(ISBLANK(M271),,IF(ISBLANK(G271),,(IF(M271="WON-EW",((((N271-1)*J271)*'MONTH 2'!$B$2)+('MONTH 2'!$B$2*(N271-1))),IF(M271="WON",((((N271-1)*J271)*'MONTH 2'!$B$2)+('MONTH 2'!$B$2*(N271-1))),IF(M271="PLACED",((((N271-1)*J271)*'MONTH 2'!$B$2)-'MONTH 2'!$B$2),IF(J271=0,-'MONTH 2'!$B$2,IF(J271=0,-'MONTH 2'!$B$2,-('MONTH 2'!$B$2*2)))))))*E271))</f>
        <v>0</v>
      </c>
      <c r="R271" s="27">
        <f>IF(ISBLANK(M271),,IF(U271&lt;&gt;1,((IF(M271="WON-EW",(((K271-1)*'MONTH 2'!$B$2)*(1-$B$3))+(((L271-1)*'MONTH 2'!$B$2)*(1-$B$3)),IF(M271="WON",(((K271-1)*'MONTH 2'!$B$2)*(1-$B$3)),IF(M271="PLACED",(((L271-1)*'MONTH 2'!$B$2)*(1-$B$3))-'MONTH 2'!$B$2,IF(J271=0,-'MONTH 2'!$B$2,-('MONTH 2'!$B$2*2))))))*E271),0))</f>
        <v>0</v>
      </c>
      <c r="U271">
        <f t="shared" si="8"/>
        <v>1</v>
      </c>
    </row>
    <row r="272" spans="8:21" ht="16" x14ac:dyDescent="0.2">
      <c r="H272" s="22"/>
      <c r="I272" s="22"/>
      <c r="J272" s="22"/>
      <c r="M272" s="17"/>
      <c r="N272" s="26">
        <f>((G272-1)*(1-(IF(H272="no",0,'MONTH 2'!$B$3)))+1)</f>
        <v>5.0000000000000044E-2</v>
      </c>
      <c r="O272" s="26">
        <f t="shared" si="9"/>
        <v>0</v>
      </c>
      <c r="P272" s="28">
        <f>IF(ISBLANK(M272),,IF(ISBLANK(F272),,(IF(M272="WON-EW",((((F272-1)*J272)*'MONTH 2'!$B$2)+('MONTH 2'!$B$2*(F272-1))),IF(M272="WON",((((F272-1)*J272)*'MONTH 2'!$B$2)+('MONTH 2'!$B$2*(F272-1))),IF(M272="PLACED",((((F272-1)*J272)*'MONTH 2'!$B$2)-'MONTH 2'!$B$2),IF(J272=0,-'MONTH 2'!$B$2,IF(J272=0,-'MONTH 2'!$B$2,-('MONTH 2'!$B$2*2)))))))*E272))</f>
        <v>0</v>
      </c>
      <c r="Q272" s="27">
        <f>IF(ISBLANK(M272),,IF(ISBLANK(G272),,(IF(M272="WON-EW",((((N272-1)*J272)*'MONTH 2'!$B$2)+('MONTH 2'!$B$2*(N272-1))),IF(M272="WON",((((N272-1)*J272)*'MONTH 2'!$B$2)+('MONTH 2'!$B$2*(N272-1))),IF(M272="PLACED",((((N272-1)*J272)*'MONTH 2'!$B$2)-'MONTH 2'!$B$2),IF(J272=0,-'MONTH 2'!$B$2,IF(J272=0,-'MONTH 2'!$B$2,-('MONTH 2'!$B$2*2)))))))*E272))</f>
        <v>0</v>
      </c>
      <c r="R272" s="27">
        <f>IF(ISBLANK(M272),,IF(U272&lt;&gt;1,((IF(M272="WON-EW",(((K272-1)*'MONTH 2'!$B$2)*(1-$B$3))+(((L272-1)*'MONTH 2'!$B$2)*(1-$B$3)),IF(M272="WON",(((K272-1)*'MONTH 2'!$B$2)*(1-$B$3)),IF(M272="PLACED",(((L272-1)*'MONTH 2'!$B$2)*(1-$B$3))-'MONTH 2'!$B$2,IF(J272=0,-'MONTH 2'!$B$2,-('MONTH 2'!$B$2*2))))))*E272),0))</f>
        <v>0</v>
      </c>
      <c r="U272">
        <f t="shared" si="8"/>
        <v>1</v>
      </c>
    </row>
    <row r="273" spans="8:21" ht="16" x14ac:dyDescent="0.2">
      <c r="H273" s="22"/>
      <c r="I273" s="22"/>
      <c r="J273" s="22"/>
      <c r="M273" s="17"/>
      <c r="N273" s="26">
        <f>((G273-1)*(1-(IF(H273="no",0,'MONTH 2'!$B$3)))+1)</f>
        <v>5.0000000000000044E-2</v>
      </c>
      <c r="O273" s="26">
        <f t="shared" si="9"/>
        <v>0</v>
      </c>
      <c r="P273" s="28">
        <f>IF(ISBLANK(M273),,IF(ISBLANK(F273),,(IF(M273="WON-EW",((((F273-1)*J273)*'MONTH 2'!$B$2)+('MONTH 2'!$B$2*(F273-1))),IF(M273="WON",((((F273-1)*J273)*'MONTH 2'!$B$2)+('MONTH 2'!$B$2*(F273-1))),IF(M273="PLACED",((((F273-1)*J273)*'MONTH 2'!$B$2)-'MONTH 2'!$B$2),IF(J273=0,-'MONTH 2'!$B$2,IF(J273=0,-'MONTH 2'!$B$2,-('MONTH 2'!$B$2*2)))))))*E273))</f>
        <v>0</v>
      </c>
      <c r="Q273" s="27">
        <f>IF(ISBLANK(M273),,IF(ISBLANK(G273),,(IF(M273="WON-EW",((((N273-1)*J273)*'MONTH 2'!$B$2)+('MONTH 2'!$B$2*(N273-1))),IF(M273="WON",((((N273-1)*J273)*'MONTH 2'!$B$2)+('MONTH 2'!$B$2*(N273-1))),IF(M273="PLACED",((((N273-1)*J273)*'MONTH 2'!$B$2)-'MONTH 2'!$B$2),IF(J273=0,-'MONTH 2'!$B$2,IF(J273=0,-'MONTH 2'!$B$2,-('MONTH 2'!$B$2*2)))))))*E273))</f>
        <v>0</v>
      </c>
      <c r="R273" s="27">
        <f>IF(ISBLANK(M273),,IF(U273&lt;&gt;1,((IF(M273="WON-EW",(((K273-1)*'MONTH 2'!$B$2)*(1-$B$3))+(((L273-1)*'MONTH 2'!$B$2)*(1-$B$3)),IF(M273="WON",(((K273-1)*'MONTH 2'!$B$2)*(1-$B$3)),IF(M273="PLACED",(((L273-1)*'MONTH 2'!$B$2)*(1-$B$3))-'MONTH 2'!$B$2,IF(J273=0,-'MONTH 2'!$B$2,-('MONTH 2'!$B$2*2))))))*E273),0))</f>
        <v>0</v>
      </c>
      <c r="U273">
        <f t="shared" si="8"/>
        <v>1</v>
      </c>
    </row>
    <row r="274" spans="8:21" ht="16" x14ac:dyDescent="0.2">
      <c r="H274" s="22"/>
      <c r="I274" s="22"/>
      <c r="J274" s="22"/>
      <c r="M274" s="17"/>
      <c r="N274" s="26">
        <f>((G274-1)*(1-(IF(H274="no",0,'MONTH 2'!$B$3)))+1)</f>
        <v>5.0000000000000044E-2</v>
      </c>
      <c r="O274" s="26">
        <f t="shared" si="9"/>
        <v>0</v>
      </c>
      <c r="P274" s="28">
        <f>IF(ISBLANK(M274),,IF(ISBLANK(F274),,(IF(M274="WON-EW",((((F274-1)*J274)*'MONTH 2'!$B$2)+('MONTH 2'!$B$2*(F274-1))),IF(M274="WON",((((F274-1)*J274)*'MONTH 2'!$B$2)+('MONTH 2'!$B$2*(F274-1))),IF(M274="PLACED",((((F274-1)*J274)*'MONTH 2'!$B$2)-'MONTH 2'!$B$2),IF(J274=0,-'MONTH 2'!$B$2,IF(J274=0,-'MONTH 2'!$B$2,-('MONTH 2'!$B$2*2)))))))*E274))</f>
        <v>0</v>
      </c>
      <c r="Q274" s="27">
        <f>IF(ISBLANK(M274),,IF(ISBLANK(G274),,(IF(M274="WON-EW",((((N274-1)*J274)*'MONTH 2'!$B$2)+('MONTH 2'!$B$2*(N274-1))),IF(M274="WON",((((N274-1)*J274)*'MONTH 2'!$B$2)+('MONTH 2'!$B$2*(N274-1))),IF(M274="PLACED",((((N274-1)*J274)*'MONTH 2'!$B$2)-'MONTH 2'!$B$2),IF(J274=0,-'MONTH 2'!$B$2,IF(J274=0,-'MONTH 2'!$B$2,-('MONTH 2'!$B$2*2)))))))*E274))</f>
        <v>0</v>
      </c>
      <c r="R274" s="27">
        <f>IF(ISBLANK(M274),,IF(U274&lt;&gt;1,((IF(M274="WON-EW",(((K274-1)*'MONTH 2'!$B$2)*(1-$B$3))+(((L274-1)*'MONTH 2'!$B$2)*(1-$B$3)),IF(M274="WON",(((K274-1)*'MONTH 2'!$B$2)*(1-$B$3)),IF(M274="PLACED",(((L274-1)*'MONTH 2'!$B$2)*(1-$B$3))-'MONTH 2'!$B$2,IF(J274=0,-'MONTH 2'!$B$2,-('MONTH 2'!$B$2*2))))))*E274),0))</f>
        <v>0</v>
      </c>
      <c r="U274">
        <f t="shared" si="8"/>
        <v>1</v>
      </c>
    </row>
    <row r="275" spans="8:21" ht="16" x14ac:dyDescent="0.2">
      <c r="H275" s="22"/>
      <c r="I275" s="22"/>
      <c r="J275" s="22"/>
      <c r="M275" s="17"/>
      <c r="N275" s="26">
        <f>((G275-1)*(1-(IF(H275="no",0,'MONTH 2'!$B$3)))+1)</f>
        <v>5.0000000000000044E-2</v>
      </c>
      <c r="O275" s="26">
        <f t="shared" si="9"/>
        <v>0</v>
      </c>
      <c r="P275" s="28">
        <f>IF(ISBLANK(M275),,IF(ISBLANK(F275),,(IF(M275="WON-EW",((((F275-1)*J275)*'MONTH 2'!$B$2)+('MONTH 2'!$B$2*(F275-1))),IF(M275="WON",((((F275-1)*J275)*'MONTH 2'!$B$2)+('MONTH 2'!$B$2*(F275-1))),IF(M275="PLACED",((((F275-1)*J275)*'MONTH 2'!$B$2)-'MONTH 2'!$B$2),IF(J275=0,-'MONTH 2'!$B$2,IF(J275=0,-'MONTH 2'!$B$2,-('MONTH 2'!$B$2*2)))))))*E275))</f>
        <v>0</v>
      </c>
      <c r="Q275" s="27">
        <f>IF(ISBLANK(M275),,IF(ISBLANK(G275),,(IF(M275="WON-EW",((((N275-1)*J275)*'MONTH 2'!$B$2)+('MONTH 2'!$B$2*(N275-1))),IF(M275="WON",((((N275-1)*J275)*'MONTH 2'!$B$2)+('MONTH 2'!$B$2*(N275-1))),IF(M275="PLACED",((((N275-1)*J275)*'MONTH 2'!$B$2)-'MONTH 2'!$B$2),IF(J275=0,-'MONTH 2'!$B$2,IF(J275=0,-'MONTH 2'!$B$2,-('MONTH 2'!$B$2*2)))))))*E275))</f>
        <v>0</v>
      </c>
      <c r="R275" s="27">
        <f>IF(ISBLANK(M275),,IF(U275&lt;&gt;1,((IF(M275="WON-EW",(((K275-1)*'MONTH 2'!$B$2)*(1-$B$3))+(((L275-1)*'MONTH 2'!$B$2)*(1-$B$3)),IF(M275="WON",(((K275-1)*'MONTH 2'!$B$2)*(1-$B$3)),IF(M275="PLACED",(((L275-1)*'MONTH 2'!$B$2)*(1-$B$3))-'MONTH 2'!$B$2,IF(J275=0,-'MONTH 2'!$B$2,-('MONTH 2'!$B$2*2))))))*E275),0))</f>
        <v>0</v>
      </c>
      <c r="U275">
        <f t="shared" si="8"/>
        <v>1</v>
      </c>
    </row>
    <row r="276" spans="8:21" ht="16" x14ac:dyDescent="0.2">
      <c r="H276" s="22"/>
      <c r="I276" s="22"/>
      <c r="J276" s="22"/>
      <c r="M276" s="17"/>
      <c r="N276" s="26">
        <f>((G276-1)*(1-(IF(H276="no",0,'MONTH 2'!$B$3)))+1)</f>
        <v>5.0000000000000044E-2</v>
      </c>
      <c r="O276" s="26">
        <f t="shared" si="9"/>
        <v>0</v>
      </c>
      <c r="P276" s="28">
        <f>IF(ISBLANK(M276),,IF(ISBLANK(F276),,(IF(M276="WON-EW",((((F276-1)*J276)*'MONTH 2'!$B$2)+('MONTH 2'!$B$2*(F276-1))),IF(M276="WON",((((F276-1)*J276)*'MONTH 2'!$B$2)+('MONTH 2'!$B$2*(F276-1))),IF(M276="PLACED",((((F276-1)*J276)*'MONTH 2'!$B$2)-'MONTH 2'!$B$2),IF(J276=0,-'MONTH 2'!$B$2,IF(J276=0,-'MONTH 2'!$B$2,-('MONTH 2'!$B$2*2)))))))*E276))</f>
        <v>0</v>
      </c>
      <c r="Q276" s="27">
        <f>IF(ISBLANK(M276),,IF(ISBLANK(G276),,(IF(M276="WON-EW",((((N276-1)*J276)*'MONTH 2'!$B$2)+('MONTH 2'!$B$2*(N276-1))),IF(M276="WON",((((N276-1)*J276)*'MONTH 2'!$B$2)+('MONTH 2'!$B$2*(N276-1))),IF(M276="PLACED",((((N276-1)*J276)*'MONTH 2'!$B$2)-'MONTH 2'!$B$2),IF(J276=0,-'MONTH 2'!$B$2,IF(J276=0,-'MONTH 2'!$B$2,-('MONTH 2'!$B$2*2)))))))*E276))</f>
        <v>0</v>
      </c>
      <c r="R276" s="27">
        <f>IF(ISBLANK(M276),,IF(U276&lt;&gt;1,((IF(M276="WON-EW",(((K276-1)*'MONTH 2'!$B$2)*(1-$B$3))+(((L276-1)*'MONTH 2'!$B$2)*(1-$B$3)),IF(M276="WON",(((K276-1)*'MONTH 2'!$B$2)*(1-$B$3)),IF(M276="PLACED",(((L276-1)*'MONTH 2'!$B$2)*(1-$B$3))-'MONTH 2'!$B$2,IF(J276=0,-'MONTH 2'!$B$2,-('MONTH 2'!$B$2*2))))))*E276),0))</f>
        <v>0</v>
      </c>
      <c r="U276">
        <f t="shared" si="8"/>
        <v>1</v>
      </c>
    </row>
    <row r="277" spans="8:21" ht="16" x14ac:dyDescent="0.2">
      <c r="H277" s="22"/>
      <c r="I277" s="22"/>
      <c r="J277" s="22"/>
      <c r="M277" s="17"/>
      <c r="N277" s="26">
        <f>((G277-1)*(1-(IF(H277="no",0,'MONTH 2'!$B$3)))+1)</f>
        <v>5.0000000000000044E-2</v>
      </c>
      <c r="O277" s="26">
        <f t="shared" si="9"/>
        <v>0</v>
      </c>
      <c r="P277" s="28">
        <f>IF(ISBLANK(M277),,IF(ISBLANK(F277),,(IF(M277="WON-EW",((((F277-1)*J277)*'MONTH 2'!$B$2)+('MONTH 2'!$B$2*(F277-1))),IF(M277="WON",((((F277-1)*J277)*'MONTH 2'!$B$2)+('MONTH 2'!$B$2*(F277-1))),IF(M277="PLACED",((((F277-1)*J277)*'MONTH 2'!$B$2)-'MONTH 2'!$B$2),IF(J277=0,-'MONTH 2'!$B$2,IF(J277=0,-'MONTH 2'!$B$2,-('MONTH 2'!$B$2*2)))))))*E277))</f>
        <v>0</v>
      </c>
      <c r="Q277" s="27">
        <f>IF(ISBLANK(M277),,IF(ISBLANK(G277),,(IF(M277="WON-EW",((((N277-1)*J277)*'MONTH 2'!$B$2)+('MONTH 2'!$B$2*(N277-1))),IF(M277="WON",((((N277-1)*J277)*'MONTH 2'!$B$2)+('MONTH 2'!$B$2*(N277-1))),IF(M277="PLACED",((((N277-1)*J277)*'MONTH 2'!$B$2)-'MONTH 2'!$B$2),IF(J277=0,-'MONTH 2'!$B$2,IF(J277=0,-'MONTH 2'!$B$2,-('MONTH 2'!$B$2*2)))))))*E277))</f>
        <v>0</v>
      </c>
      <c r="R277" s="27">
        <f>IF(ISBLANK(M277),,IF(U277&lt;&gt;1,((IF(M277="WON-EW",(((K277-1)*'MONTH 2'!$B$2)*(1-$B$3))+(((L277-1)*'MONTH 2'!$B$2)*(1-$B$3)),IF(M277="WON",(((K277-1)*'MONTH 2'!$B$2)*(1-$B$3)),IF(M277="PLACED",(((L277-1)*'MONTH 2'!$B$2)*(1-$B$3))-'MONTH 2'!$B$2,IF(J277=0,-'MONTH 2'!$B$2,-('MONTH 2'!$B$2*2))))))*E277),0))</f>
        <v>0</v>
      </c>
      <c r="U277">
        <f t="shared" si="8"/>
        <v>1</v>
      </c>
    </row>
    <row r="278" spans="8:21" ht="16" x14ac:dyDescent="0.2">
      <c r="H278" s="22"/>
      <c r="I278" s="22"/>
      <c r="J278" s="22"/>
      <c r="M278" s="17"/>
      <c r="N278" s="26">
        <f>((G278-1)*(1-(IF(H278="no",0,'MONTH 2'!$B$3)))+1)</f>
        <v>5.0000000000000044E-2</v>
      </c>
      <c r="O278" s="26">
        <f t="shared" si="9"/>
        <v>0</v>
      </c>
      <c r="P278" s="28">
        <f>IF(ISBLANK(M278),,IF(ISBLANK(F278),,(IF(M278="WON-EW",((((F278-1)*J278)*'MONTH 2'!$B$2)+('MONTH 2'!$B$2*(F278-1))),IF(M278="WON",((((F278-1)*J278)*'MONTH 2'!$B$2)+('MONTH 2'!$B$2*(F278-1))),IF(M278="PLACED",((((F278-1)*J278)*'MONTH 2'!$B$2)-'MONTH 2'!$B$2),IF(J278=0,-'MONTH 2'!$B$2,IF(J278=0,-'MONTH 2'!$B$2,-('MONTH 2'!$B$2*2)))))))*E278))</f>
        <v>0</v>
      </c>
      <c r="Q278" s="27">
        <f>IF(ISBLANK(M278),,IF(ISBLANK(G278),,(IF(M278="WON-EW",((((N278-1)*J278)*'MONTH 2'!$B$2)+('MONTH 2'!$B$2*(N278-1))),IF(M278="WON",((((N278-1)*J278)*'MONTH 2'!$B$2)+('MONTH 2'!$B$2*(N278-1))),IF(M278="PLACED",((((N278-1)*J278)*'MONTH 2'!$B$2)-'MONTH 2'!$B$2),IF(J278=0,-'MONTH 2'!$B$2,IF(J278=0,-'MONTH 2'!$B$2,-('MONTH 2'!$B$2*2)))))))*E278))</f>
        <v>0</v>
      </c>
      <c r="R278" s="27">
        <f>IF(ISBLANK(M278),,IF(U278&lt;&gt;1,((IF(M278="WON-EW",(((K278-1)*'MONTH 2'!$B$2)*(1-$B$3))+(((L278-1)*'MONTH 2'!$B$2)*(1-$B$3)),IF(M278="WON",(((K278-1)*'MONTH 2'!$B$2)*(1-$B$3)),IF(M278="PLACED",(((L278-1)*'MONTH 2'!$B$2)*(1-$B$3))-'MONTH 2'!$B$2,IF(J278=0,-'MONTH 2'!$B$2,-('MONTH 2'!$B$2*2))))))*E278),0))</f>
        <v>0</v>
      </c>
      <c r="U278">
        <f t="shared" si="8"/>
        <v>1</v>
      </c>
    </row>
    <row r="279" spans="8:21" ht="16" x14ac:dyDescent="0.2">
      <c r="H279" s="22"/>
      <c r="I279" s="22"/>
      <c r="J279" s="22"/>
      <c r="M279" s="17"/>
      <c r="N279" s="26">
        <f>((G279-1)*(1-(IF(H279="no",0,'MONTH 2'!$B$3)))+1)</f>
        <v>5.0000000000000044E-2</v>
      </c>
      <c r="O279" s="26">
        <f t="shared" si="9"/>
        <v>0</v>
      </c>
      <c r="P279" s="28">
        <f>IF(ISBLANK(M279),,IF(ISBLANK(F279),,(IF(M279="WON-EW",((((F279-1)*J279)*'MONTH 2'!$B$2)+('MONTH 2'!$B$2*(F279-1))),IF(M279="WON",((((F279-1)*J279)*'MONTH 2'!$B$2)+('MONTH 2'!$B$2*(F279-1))),IF(M279="PLACED",((((F279-1)*J279)*'MONTH 2'!$B$2)-'MONTH 2'!$B$2),IF(J279=0,-'MONTH 2'!$B$2,IF(J279=0,-'MONTH 2'!$B$2,-('MONTH 2'!$B$2*2)))))))*E279))</f>
        <v>0</v>
      </c>
      <c r="Q279" s="27">
        <f>IF(ISBLANK(M279),,IF(ISBLANK(G279),,(IF(M279="WON-EW",((((N279-1)*J279)*'MONTH 2'!$B$2)+('MONTH 2'!$B$2*(N279-1))),IF(M279="WON",((((N279-1)*J279)*'MONTH 2'!$B$2)+('MONTH 2'!$B$2*(N279-1))),IF(M279="PLACED",((((N279-1)*J279)*'MONTH 2'!$B$2)-'MONTH 2'!$B$2),IF(J279=0,-'MONTH 2'!$B$2,IF(J279=0,-'MONTH 2'!$B$2,-('MONTH 2'!$B$2*2)))))))*E279))</f>
        <v>0</v>
      </c>
      <c r="R279" s="27">
        <f>IF(ISBLANK(M279),,IF(U279&lt;&gt;1,((IF(M279="WON-EW",(((K279-1)*'MONTH 2'!$B$2)*(1-$B$3))+(((L279-1)*'MONTH 2'!$B$2)*(1-$B$3)),IF(M279="WON",(((K279-1)*'MONTH 2'!$B$2)*(1-$B$3)),IF(M279="PLACED",(((L279-1)*'MONTH 2'!$B$2)*(1-$B$3))-'MONTH 2'!$B$2,IF(J279=0,-'MONTH 2'!$B$2,-('MONTH 2'!$B$2*2))))))*E279),0))</f>
        <v>0</v>
      </c>
      <c r="U279">
        <f t="shared" si="8"/>
        <v>1</v>
      </c>
    </row>
    <row r="280" spans="8:21" ht="16" x14ac:dyDescent="0.2">
      <c r="H280" s="22"/>
      <c r="I280" s="22"/>
      <c r="J280" s="22"/>
      <c r="M280" s="17"/>
      <c r="N280" s="26">
        <f>((G280-1)*(1-(IF(H280="no",0,'MONTH 2'!$B$3)))+1)</f>
        <v>5.0000000000000044E-2</v>
      </c>
      <c r="O280" s="26">
        <f t="shared" si="9"/>
        <v>0</v>
      </c>
      <c r="P280" s="28">
        <f>IF(ISBLANK(M280),,IF(ISBLANK(F280),,(IF(M280="WON-EW",((((F280-1)*J280)*'MONTH 2'!$B$2)+('MONTH 2'!$B$2*(F280-1))),IF(M280="WON",((((F280-1)*J280)*'MONTH 2'!$B$2)+('MONTH 2'!$B$2*(F280-1))),IF(M280="PLACED",((((F280-1)*J280)*'MONTH 2'!$B$2)-'MONTH 2'!$B$2),IF(J280=0,-'MONTH 2'!$B$2,IF(J280=0,-'MONTH 2'!$B$2,-('MONTH 2'!$B$2*2)))))))*E280))</f>
        <v>0</v>
      </c>
      <c r="Q280" s="27">
        <f>IF(ISBLANK(M280),,IF(ISBLANK(G280),,(IF(M280="WON-EW",((((N280-1)*J280)*'MONTH 2'!$B$2)+('MONTH 2'!$B$2*(N280-1))),IF(M280="WON",((((N280-1)*J280)*'MONTH 2'!$B$2)+('MONTH 2'!$B$2*(N280-1))),IF(M280="PLACED",((((N280-1)*J280)*'MONTH 2'!$B$2)-'MONTH 2'!$B$2),IF(J280=0,-'MONTH 2'!$B$2,IF(J280=0,-'MONTH 2'!$B$2,-('MONTH 2'!$B$2*2)))))))*E280))</f>
        <v>0</v>
      </c>
      <c r="R280" s="27">
        <f>IF(ISBLANK(M280),,IF(U280&lt;&gt;1,((IF(M280="WON-EW",(((K280-1)*'MONTH 2'!$B$2)*(1-$B$3))+(((L280-1)*'MONTH 2'!$B$2)*(1-$B$3)),IF(M280="WON",(((K280-1)*'MONTH 2'!$B$2)*(1-$B$3)),IF(M280="PLACED",(((L280-1)*'MONTH 2'!$B$2)*(1-$B$3))-'MONTH 2'!$B$2,IF(J280=0,-'MONTH 2'!$B$2,-('MONTH 2'!$B$2*2))))))*E280),0))</f>
        <v>0</v>
      </c>
      <c r="U280">
        <f t="shared" si="8"/>
        <v>1</v>
      </c>
    </row>
    <row r="281" spans="8:21" ht="16" x14ac:dyDescent="0.2">
      <c r="H281" s="22"/>
      <c r="I281" s="22"/>
      <c r="J281" s="22"/>
      <c r="M281" s="17"/>
      <c r="N281" s="26">
        <f>((G281-1)*(1-(IF(H281="no",0,'MONTH 2'!$B$3)))+1)</f>
        <v>5.0000000000000044E-2</v>
      </c>
      <c r="O281" s="26">
        <f t="shared" si="9"/>
        <v>0</v>
      </c>
      <c r="P281" s="28">
        <f>IF(ISBLANK(M281),,IF(ISBLANK(F281),,(IF(M281="WON-EW",((((F281-1)*J281)*'MONTH 2'!$B$2)+('MONTH 2'!$B$2*(F281-1))),IF(M281="WON",((((F281-1)*J281)*'MONTH 2'!$B$2)+('MONTH 2'!$B$2*(F281-1))),IF(M281="PLACED",((((F281-1)*J281)*'MONTH 2'!$B$2)-'MONTH 2'!$B$2),IF(J281=0,-'MONTH 2'!$B$2,IF(J281=0,-'MONTH 2'!$B$2,-('MONTH 2'!$B$2*2)))))))*E281))</f>
        <v>0</v>
      </c>
      <c r="Q281" s="27">
        <f>IF(ISBLANK(M281),,IF(ISBLANK(G281),,(IF(M281="WON-EW",((((N281-1)*J281)*'MONTH 2'!$B$2)+('MONTH 2'!$B$2*(N281-1))),IF(M281="WON",((((N281-1)*J281)*'MONTH 2'!$B$2)+('MONTH 2'!$B$2*(N281-1))),IF(M281="PLACED",((((N281-1)*J281)*'MONTH 2'!$B$2)-'MONTH 2'!$B$2),IF(J281=0,-'MONTH 2'!$B$2,IF(J281=0,-'MONTH 2'!$B$2,-('MONTH 2'!$B$2*2)))))))*E281))</f>
        <v>0</v>
      </c>
      <c r="R281" s="27">
        <f>IF(ISBLANK(M281),,IF(U281&lt;&gt;1,((IF(M281="WON-EW",(((K281-1)*'MONTH 2'!$B$2)*(1-$B$3))+(((L281-1)*'MONTH 2'!$B$2)*(1-$B$3)),IF(M281="WON",(((K281-1)*'MONTH 2'!$B$2)*(1-$B$3)),IF(M281="PLACED",(((L281-1)*'MONTH 2'!$B$2)*(1-$B$3))-'MONTH 2'!$B$2,IF(J281=0,-'MONTH 2'!$B$2,-('MONTH 2'!$B$2*2))))))*E281),0))</f>
        <v>0</v>
      </c>
      <c r="U281">
        <f t="shared" si="8"/>
        <v>1</v>
      </c>
    </row>
    <row r="282" spans="8:21" ht="16" x14ac:dyDescent="0.2">
      <c r="H282" s="22"/>
      <c r="I282" s="22"/>
      <c r="J282" s="22"/>
      <c r="M282" s="17"/>
      <c r="N282" s="26">
        <f>((G282-1)*(1-(IF(H282="no",0,'MONTH 2'!$B$3)))+1)</f>
        <v>5.0000000000000044E-2</v>
      </c>
      <c r="O282" s="26">
        <f t="shared" si="9"/>
        <v>0</v>
      </c>
      <c r="P282" s="28">
        <f>IF(ISBLANK(M282),,IF(ISBLANK(F282),,(IF(M282="WON-EW",((((F282-1)*J282)*'MONTH 2'!$B$2)+('MONTH 2'!$B$2*(F282-1))),IF(M282="WON",((((F282-1)*J282)*'MONTH 2'!$B$2)+('MONTH 2'!$B$2*(F282-1))),IF(M282="PLACED",((((F282-1)*J282)*'MONTH 2'!$B$2)-'MONTH 2'!$B$2),IF(J282=0,-'MONTH 2'!$B$2,IF(J282=0,-'MONTH 2'!$B$2,-('MONTH 2'!$B$2*2)))))))*E282))</f>
        <v>0</v>
      </c>
      <c r="Q282" s="27">
        <f>IF(ISBLANK(M282),,IF(ISBLANK(G282),,(IF(M282="WON-EW",((((N282-1)*J282)*'MONTH 2'!$B$2)+('MONTH 2'!$B$2*(N282-1))),IF(M282="WON",((((N282-1)*J282)*'MONTH 2'!$B$2)+('MONTH 2'!$B$2*(N282-1))),IF(M282="PLACED",((((N282-1)*J282)*'MONTH 2'!$B$2)-'MONTH 2'!$B$2),IF(J282=0,-'MONTH 2'!$B$2,IF(J282=0,-'MONTH 2'!$B$2,-('MONTH 2'!$B$2*2)))))))*E282))</f>
        <v>0</v>
      </c>
      <c r="R282" s="27">
        <f>IF(ISBLANK(M282),,IF(U282&lt;&gt;1,((IF(M282="WON-EW",(((K282-1)*'MONTH 2'!$B$2)*(1-$B$3))+(((L282-1)*'MONTH 2'!$B$2)*(1-$B$3)),IF(M282="WON",(((K282-1)*'MONTH 2'!$B$2)*(1-$B$3)),IF(M282="PLACED",(((L282-1)*'MONTH 2'!$B$2)*(1-$B$3))-'MONTH 2'!$B$2,IF(J282=0,-'MONTH 2'!$B$2,-('MONTH 2'!$B$2*2))))))*E282),0))</f>
        <v>0</v>
      </c>
      <c r="U282">
        <f t="shared" si="8"/>
        <v>1</v>
      </c>
    </row>
    <row r="283" spans="8:21" ht="16" x14ac:dyDescent="0.2">
      <c r="H283" s="22"/>
      <c r="I283" s="22"/>
      <c r="J283" s="22"/>
      <c r="M283" s="17"/>
      <c r="N283" s="26">
        <f>((G283-1)*(1-(IF(H283="no",0,'MONTH 2'!$B$3)))+1)</f>
        <v>5.0000000000000044E-2</v>
      </c>
      <c r="O283" s="26">
        <f t="shared" si="9"/>
        <v>0</v>
      </c>
      <c r="P283" s="28">
        <f>IF(ISBLANK(M283),,IF(ISBLANK(F283),,(IF(M283="WON-EW",((((F283-1)*J283)*'MONTH 2'!$B$2)+('MONTH 2'!$B$2*(F283-1))),IF(M283="WON",((((F283-1)*J283)*'MONTH 2'!$B$2)+('MONTH 2'!$B$2*(F283-1))),IF(M283="PLACED",((((F283-1)*J283)*'MONTH 2'!$B$2)-'MONTH 2'!$B$2),IF(J283=0,-'MONTH 2'!$B$2,IF(J283=0,-'MONTH 2'!$B$2,-('MONTH 2'!$B$2*2)))))))*E283))</f>
        <v>0</v>
      </c>
      <c r="Q283" s="27">
        <f>IF(ISBLANK(M283),,IF(ISBLANK(G283),,(IF(M283="WON-EW",((((N283-1)*J283)*'MONTH 2'!$B$2)+('MONTH 2'!$B$2*(N283-1))),IF(M283="WON",((((N283-1)*J283)*'MONTH 2'!$B$2)+('MONTH 2'!$B$2*(N283-1))),IF(M283="PLACED",((((N283-1)*J283)*'MONTH 2'!$B$2)-'MONTH 2'!$B$2),IF(J283=0,-'MONTH 2'!$B$2,IF(J283=0,-'MONTH 2'!$B$2,-('MONTH 2'!$B$2*2)))))))*E283))</f>
        <v>0</v>
      </c>
      <c r="R283" s="27">
        <f>IF(ISBLANK(M283),,IF(U283&lt;&gt;1,((IF(M283="WON-EW",(((K283-1)*'MONTH 2'!$B$2)*(1-$B$3))+(((L283-1)*'MONTH 2'!$B$2)*(1-$B$3)),IF(M283="WON",(((K283-1)*'MONTH 2'!$B$2)*(1-$B$3)),IF(M283="PLACED",(((L283-1)*'MONTH 2'!$B$2)*(1-$B$3))-'MONTH 2'!$B$2,IF(J283=0,-'MONTH 2'!$B$2,-('MONTH 2'!$B$2*2))))))*E283),0))</f>
        <v>0</v>
      </c>
      <c r="U283">
        <f t="shared" si="8"/>
        <v>1</v>
      </c>
    </row>
    <row r="284" spans="8:21" ht="16" x14ac:dyDescent="0.2">
      <c r="H284" s="22"/>
      <c r="I284" s="22"/>
      <c r="J284" s="22"/>
      <c r="M284" s="17"/>
      <c r="N284" s="26">
        <f>((G284-1)*(1-(IF(H284="no",0,'MONTH 2'!$B$3)))+1)</f>
        <v>5.0000000000000044E-2</v>
      </c>
      <c r="O284" s="26">
        <f t="shared" si="9"/>
        <v>0</v>
      </c>
      <c r="P284" s="28">
        <f>IF(ISBLANK(M284),,IF(ISBLANK(F284),,(IF(M284="WON-EW",((((F284-1)*J284)*'MONTH 2'!$B$2)+('MONTH 2'!$B$2*(F284-1))),IF(M284="WON",((((F284-1)*J284)*'MONTH 2'!$B$2)+('MONTH 2'!$B$2*(F284-1))),IF(M284="PLACED",((((F284-1)*J284)*'MONTH 2'!$B$2)-'MONTH 2'!$B$2),IF(J284=0,-'MONTH 2'!$B$2,IF(J284=0,-'MONTH 2'!$B$2,-('MONTH 2'!$B$2*2)))))))*E284))</f>
        <v>0</v>
      </c>
      <c r="Q284" s="27">
        <f>IF(ISBLANK(M284),,IF(ISBLANK(G284),,(IF(M284="WON-EW",((((N284-1)*J284)*'MONTH 2'!$B$2)+('MONTH 2'!$B$2*(N284-1))),IF(M284="WON",((((N284-1)*J284)*'MONTH 2'!$B$2)+('MONTH 2'!$B$2*(N284-1))),IF(M284="PLACED",((((N284-1)*J284)*'MONTH 2'!$B$2)-'MONTH 2'!$B$2),IF(J284=0,-'MONTH 2'!$B$2,IF(J284=0,-'MONTH 2'!$B$2,-('MONTH 2'!$B$2*2)))))))*E284))</f>
        <v>0</v>
      </c>
      <c r="R284" s="27">
        <f>IF(ISBLANK(M284),,IF(U284&lt;&gt;1,((IF(M284="WON-EW",(((K284-1)*'MONTH 2'!$B$2)*(1-$B$3))+(((L284-1)*'MONTH 2'!$B$2)*(1-$B$3)),IF(M284="WON",(((K284-1)*'MONTH 2'!$B$2)*(1-$B$3)),IF(M284="PLACED",(((L284-1)*'MONTH 2'!$B$2)*(1-$B$3))-'MONTH 2'!$B$2,IF(J284=0,-'MONTH 2'!$B$2,-('MONTH 2'!$B$2*2))))))*E284),0))</f>
        <v>0</v>
      </c>
      <c r="U284">
        <f t="shared" si="8"/>
        <v>1</v>
      </c>
    </row>
    <row r="285" spans="8:21" ht="16" x14ac:dyDescent="0.2">
      <c r="H285" s="22"/>
      <c r="I285" s="22"/>
      <c r="J285" s="22"/>
      <c r="M285" s="17"/>
      <c r="N285" s="26">
        <f>((G285-1)*(1-(IF(H285="no",0,'MONTH 2'!$B$3)))+1)</f>
        <v>5.0000000000000044E-2</v>
      </c>
      <c r="O285" s="26">
        <f t="shared" si="9"/>
        <v>0</v>
      </c>
      <c r="P285" s="28">
        <f>IF(ISBLANK(M285),,IF(ISBLANK(F285),,(IF(M285="WON-EW",((((F285-1)*J285)*'MONTH 2'!$B$2)+('MONTH 2'!$B$2*(F285-1))),IF(M285="WON",((((F285-1)*J285)*'MONTH 2'!$B$2)+('MONTH 2'!$B$2*(F285-1))),IF(M285="PLACED",((((F285-1)*J285)*'MONTH 2'!$B$2)-'MONTH 2'!$B$2),IF(J285=0,-'MONTH 2'!$B$2,IF(J285=0,-'MONTH 2'!$B$2,-('MONTH 2'!$B$2*2)))))))*E285))</f>
        <v>0</v>
      </c>
      <c r="Q285" s="27">
        <f>IF(ISBLANK(M285),,IF(ISBLANK(G285),,(IF(M285="WON-EW",((((N285-1)*J285)*'MONTH 2'!$B$2)+('MONTH 2'!$B$2*(N285-1))),IF(M285="WON",((((N285-1)*J285)*'MONTH 2'!$B$2)+('MONTH 2'!$B$2*(N285-1))),IF(M285="PLACED",((((N285-1)*J285)*'MONTH 2'!$B$2)-'MONTH 2'!$B$2),IF(J285=0,-'MONTH 2'!$B$2,IF(J285=0,-'MONTH 2'!$B$2,-('MONTH 2'!$B$2*2)))))))*E285))</f>
        <v>0</v>
      </c>
      <c r="R285" s="27">
        <f>IF(ISBLANK(M285),,IF(U285&lt;&gt;1,((IF(M285="WON-EW",(((K285-1)*'MONTH 2'!$B$2)*(1-$B$3))+(((L285-1)*'MONTH 2'!$B$2)*(1-$B$3)),IF(M285="WON",(((K285-1)*'MONTH 2'!$B$2)*(1-$B$3)),IF(M285="PLACED",(((L285-1)*'MONTH 2'!$B$2)*(1-$B$3))-'MONTH 2'!$B$2,IF(J285=0,-'MONTH 2'!$B$2,-('MONTH 2'!$B$2*2))))))*E285),0))</f>
        <v>0</v>
      </c>
      <c r="U285">
        <f t="shared" ref="U285:U348" si="10">IF(ISBLANK(K285),1,IF(ISBLANK(L285),2,99))</f>
        <v>1</v>
      </c>
    </row>
    <row r="286" spans="8:21" ht="16" x14ac:dyDescent="0.2">
      <c r="H286" s="22"/>
      <c r="I286" s="22"/>
      <c r="J286" s="22"/>
      <c r="M286" s="17"/>
      <c r="N286" s="26">
        <f>((G286-1)*(1-(IF(H286="no",0,'MONTH 2'!$B$3)))+1)</f>
        <v>5.0000000000000044E-2</v>
      </c>
      <c r="O286" s="26">
        <f t="shared" si="9"/>
        <v>0</v>
      </c>
      <c r="P286" s="28">
        <f>IF(ISBLANK(M286),,IF(ISBLANK(F286),,(IF(M286="WON-EW",((((F286-1)*J286)*'MONTH 2'!$B$2)+('MONTH 2'!$B$2*(F286-1))),IF(M286="WON",((((F286-1)*J286)*'MONTH 2'!$B$2)+('MONTH 2'!$B$2*(F286-1))),IF(M286="PLACED",((((F286-1)*J286)*'MONTH 2'!$B$2)-'MONTH 2'!$B$2),IF(J286=0,-'MONTH 2'!$B$2,IF(J286=0,-'MONTH 2'!$B$2,-('MONTH 2'!$B$2*2)))))))*E286))</f>
        <v>0</v>
      </c>
      <c r="Q286" s="27">
        <f>IF(ISBLANK(M286),,IF(ISBLANK(G286),,(IF(M286="WON-EW",((((N286-1)*J286)*'MONTH 2'!$B$2)+('MONTH 2'!$B$2*(N286-1))),IF(M286="WON",((((N286-1)*J286)*'MONTH 2'!$B$2)+('MONTH 2'!$B$2*(N286-1))),IF(M286="PLACED",((((N286-1)*J286)*'MONTH 2'!$B$2)-'MONTH 2'!$B$2),IF(J286=0,-'MONTH 2'!$B$2,IF(J286=0,-'MONTH 2'!$B$2,-('MONTH 2'!$B$2*2)))))))*E286))</f>
        <v>0</v>
      </c>
      <c r="R286" s="27">
        <f>IF(ISBLANK(M286),,IF(U286&lt;&gt;1,((IF(M286="WON-EW",(((K286-1)*'MONTH 2'!$B$2)*(1-$B$3))+(((L286-1)*'MONTH 2'!$B$2)*(1-$B$3)),IF(M286="WON",(((K286-1)*'MONTH 2'!$B$2)*(1-$B$3)),IF(M286="PLACED",(((L286-1)*'MONTH 2'!$B$2)*(1-$B$3))-'MONTH 2'!$B$2,IF(J286=0,-'MONTH 2'!$B$2,-('MONTH 2'!$B$2*2))))))*E286),0))</f>
        <v>0</v>
      </c>
      <c r="U286">
        <f t="shared" si="10"/>
        <v>1</v>
      </c>
    </row>
    <row r="287" spans="8:21" ht="16" x14ac:dyDescent="0.2">
      <c r="H287" s="22"/>
      <c r="I287" s="22"/>
      <c r="J287" s="22"/>
      <c r="M287" s="17"/>
      <c r="N287" s="26">
        <f>((G287-1)*(1-(IF(H287="no",0,'MONTH 2'!$B$3)))+1)</f>
        <v>5.0000000000000044E-2</v>
      </c>
      <c r="O287" s="26">
        <f t="shared" si="9"/>
        <v>0</v>
      </c>
      <c r="P287" s="28">
        <f>IF(ISBLANK(M287),,IF(ISBLANK(F287),,(IF(M287="WON-EW",((((F287-1)*J287)*'MONTH 2'!$B$2)+('MONTH 2'!$B$2*(F287-1))),IF(M287="WON",((((F287-1)*J287)*'MONTH 2'!$B$2)+('MONTH 2'!$B$2*(F287-1))),IF(M287="PLACED",((((F287-1)*J287)*'MONTH 2'!$B$2)-'MONTH 2'!$B$2),IF(J287=0,-'MONTH 2'!$B$2,IF(J287=0,-'MONTH 2'!$B$2,-('MONTH 2'!$B$2*2)))))))*E287))</f>
        <v>0</v>
      </c>
      <c r="Q287" s="27">
        <f>IF(ISBLANK(M287),,IF(ISBLANK(G287),,(IF(M287="WON-EW",((((N287-1)*J287)*'MONTH 2'!$B$2)+('MONTH 2'!$B$2*(N287-1))),IF(M287="WON",((((N287-1)*J287)*'MONTH 2'!$B$2)+('MONTH 2'!$B$2*(N287-1))),IF(M287="PLACED",((((N287-1)*J287)*'MONTH 2'!$B$2)-'MONTH 2'!$B$2),IF(J287=0,-'MONTH 2'!$B$2,IF(J287=0,-'MONTH 2'!$B$2,-('MONTH 2'!$B$2*2)))))))*E287))</f>
        <v>0</v>
      </c>
      <c r="R287" s="27">
        <f>IF(ISBLANK(M287),,IF(U287&lt;&gt;1,((IF(M287="WON-EW",(((K287-1)*'MONTH 2'!$B$2)*(1-$B$3))+(((L287-1)*'MONTH 2'!$B$2)*(1-$B$3)),IF(M287="WON",(((K287-1)*'MONTH 2'!$B$2)*(1-$B$3)),IF(M287="PLACED",(((L287-1)*'MONTH 2'!$B$2)*(1-$B$3))-'MONTH 2'!$B$2,IF(J287=0,-'MONTH 2'!$B$2,-('MONTH 2'!$B$2*2))))))*E287),0))</f>
        <v>0</v>
      </c>
      <c r="U287">
        <f t="shared" si="10"/>
        <v>1</v>
      </c>
    </row>
    <row r="288" spans="8:21" ht="16" x14ac:dyDescent="0.2">
      <c r="H288" s="22"/>
      <c r="I288" s="22"/>
      <c r="J288" s="22"/>
      <c r="M288" s="17"/>
      <c r="N288" s="26">
        <f>((G288-1)*(1-(IF(H288="no",0,'MONTH 2'!$B$3)))+1)</f>
        <v>5.0000000000000044E-2</v>
      </c>
      <c r="O288" s="26">
        <f t="shared" si="9"/>
        <v>0</v>
      </c>
      <c r="P288" s="28">
        <f>IF(ISBLANK(M288),,IF(ISBLANK(F288),,(IF(M288="WON-EW",((((F288-1)*J288)*'MONTH 2'!$B$2)+('MONTH 2'!$B$2*(F288-1))),IF(M288="WON",((((F288-1)*J288)*'MONTH 2'!$B$2)+('MONTH 2'!$B$2*(F288-1))),IF(M288="PLACED",((((F288-1)*J288)*'MONTH 2'!$B$2)-'MONTH 2'!$B$2),IF(J288=0,-'MONTH 2'!$B$2,IF(J288=0,-'MONTH 2'!$B$2,-('MONTH 2'!$B$2*2)))))))*E288))</f>
        <v>0</v>
      </c>
      <c r="Q288" s="27">
        <f>IF(ISBLANK(M288),,IF(ISBLANK(G288),,(IF(M288="WON-EW",((((N288-1)*J288)*'MONTH 2'!$B$2)+('MONTH 2'!$B$2*(N288-1))),IF(M288="WON",((((N288-1)*J288)*'MONTH 2'!$B$2)+('MONTH 2'!$B$2*(N288-1))),IF(M288="PLACED",((((N288-1)*J288)*'MONTH 2'!$B$2)-'MONTH 2'!$B$2),IF(J288=0,-'MONTH 2'!$B$2,IF(J288=0,-'MONTH 2'!$B$2,-('MONTH 2'!$B$2*2)))))))*E288))</f>
        <v>0</v>
      </c>
      <c r="R288" s="27">
        <f>IF(ISBLANK(M288),,IF(U288&lt;&gt;1,((IF(M288="WON-EW",(((K288-1)*'MONTH 2'!$B$2)*(1-$B$3))+(((L288-1)*'MONTH 2'!$B$2)*(1-$B$3)),IF(M288="WON",(((K288-1)*'MONTH 2'!$B$2)*(1-$B$3)),IF(M288="PLACED",(((L288-1)*'MONTH 2'!$B$2)*(1-$B$3))-'MONTH 2'!$B$2,IF(J288=0,-'MONTH 2'!$B$2,-('MONTH 2'!$B$2*2))))))*E288),0))</f>
        <v>0</v>
      </c>
      <c r="U288">
        <f t="shared" si="10"/>
        <v>1</v>
      </c>
    </row>
    <row r="289" spans="8:21" ht="16" x14ac:dyDescent="0.2">
      <c r="H289" s="22"/>
      <c r="I289" s="22"/>
      <c r="J289" s="22"/>
      <c r="M289" s="17"/>
      <c r="N289" s="26">
        <f>((G289-1)*(1-(IF(H289="no",0,'MONTH 2'!$B$3)))+1)</f>
        <v>5.0000000000000044E-2</v>
      </c>
      <c r="O289" s="26">
        <f t="shared" si="9"/>
        <v>0</v>
      </c>
      <c r="P289" s="28">
        <f>IF(ISBLANK(M289),,IF(ISBLANK(F289),,(IF(M289="WON-EW",((((F289-1)*J289)*'MONTH 2'!$B$2)+('MONTH 2'!$B$2*(F289-1))),IF(M289="WON",((((F289-1)*J289)*'MONTH 2'!$B$2)+('MONTH 2'!$B$2*(F289-1))),IF(M289="PLACED",((((F289-1)*J289)*'MONTH 2'!$B$2)-'MONTH 2'!$B$2),IF(J289=0,-'MONTH 2'!$B$2,IF(J289=0,-'MONTH 2'!$B$2,-('MONTH 2'!$B$2*2)))))))*E289))</f>
        <v>0</v>
      </c>
      <c r="Q289" s="27">
        <f>IF(ISBLANK(M289),,IF(ISBLANK(G289),,(IF(M289="WON-EW",((((N289-1)*J289)*'MONTH 2'!$B$2)+('MONTH 2'!$B$2*(N289-1))),IF(M289="WON",((((N289-1)*J289)*'MONTH 2'!$B$2)+('MONTH 2'!$B$2*(N289-1))),IF(M289="PLACED",((((N289-1)*J289)*'MONTH 2'!$B$2)-'MONTH 2'!$B$2),IF(J289=0,-'MONTH 2'!$B$2,IF(J289=0,-'MONTH 2'!$B$2,-('MONTH 2'!$B$2*2)))))))*E289))</f>
        <v>0</v>
      </c>
      <c r="R289" s="27">
        <f>IF(ISBLANK(M289),,IF(U289&lt;&gt;1,((IF(M289="WON-EW",(((K289-1)*'MONTH 2'!$B$2)*(1-$B$3))+(((L289-1)*'MONTH 2'!$B$2)*(1-$B$3)),IF(M289="WON",(((K289-1)*'MONTH 2'!$B$2)*(1-$B$3)),IF(M289="PLACED",(((L289-1)*'MONTH 2'!$B$2)*(1-$B$3))-'MONTH 2'!$B$2,IF(J289=0,-'MONTH 2'!$B$2,-('MONTH 2'!$B$2*2))))))*E289),0))</f>
        <v>0</v>
      </c>
      <c r="U289">
        <f t="shared" si="10"/>
        <v>1</v>
      </c>
    </row>
    <row r="290" spans="8:21" ht="16" x14ac:dyDescent="0.2">
      <c r="H290" s="22"/>
      <c r="I290" s="22"/>
      <c r="J290" s="22"/>
      <c r="M290" s="17"/>
      <c r="N290" s="26">
        <f>((G290-1)*(1-(IF(H290="no",0,'MONTH 2'!$B$3)))+1)</f>
        <v>5.0000000000000044E-2</v>
      </c>
      <c r="O290" s="26">
        <f t="shared" si="9"/>
        <v>0</v>
      </c>
      <c r="P290" s="28">
        <f>IF(ISBLANK(M290),,IF(ISBLANK(F290),,(IF(M290="WON-EW",((((F290-1)*J290)*'MONTH 2'!$B$2)+('MONTH 2'!$B$2*(F290-1))),IF(M290="WON",((((F290-1)*J290)*'MONTH 2'!$B$2)+('MONTH 2'!$B$2*(F290-1))),IF(M290="PLACED",((((F290-1)*J290)*'MONTH 2'!$B$2)-'MONTH 2'!$B$2),IF(J290=0,-'MONTH 2'!$B$2,IF(J290=0,-'MONTH 2'!$B$2,-('MONTH 2'!$B$2*2)))))))*E290))</f>
        <v>0</v>
      </c>
      <c r="Q290" s="27">
        <f>IF(ISBLANK(M290),,IF(ISBLANK(G290),,(IF(M290="WON-EW",((((N290-1)*J290)*'MONTH 2'!$B$2)+('MONTH 2'!$B$2*(N290-1))),IF(M290="WON",((((N290-1)*J290)*'MONTH 2'!$B$2)+('MONTH 2'!$B$2*(N290-1))),IF(M290="PLACED",((((N290-1)*J290)*'MONTH 2'!$B$2)-'MONTH 2'!$B$2),IF(J290=0,-'MONTH 2'!$B$2,IF(J290=0,-'MONTH 2'!$B$2,-('MONTH 2'!$B$2*2)))))))*E290))</f>
        <v>0</v>
      </c>
      <c r="R290" s="27">
        <f>IF(ISBLANK(M290),,IF(U290&lt;&gt;1,((IF(M290="WON-EW",(((K290-1)*'MONTH 2'!$B$2)*(1-$B$3))+(((L290-1)*'MONTH 2'!$B$2)*(1-$B$3)),IF(M290="WON",(((K290-1)*'MONTH 2'!$B$2)*(1-$B$3)),IF(M290="PLACED",(((L290-1)*'MONTH 2'!$B$2)*(1-$B$3))-'MONTH 2'!$B$2,IF(J290=0,-'MONTH 2'!$B$2,-('MONTH 2'!$B$2*2))))))*E290),0))</f>
        <v>0</v>
      </c>
      <c r="U290">
        <f t="shared" si="10"/>
        <v>1</v>
      </c>
    </row>
    <row r="291" spans="8:21" ht="16" x14ac:dyDescent="0.2">
      <c r="H291" s="22"/>
      <c r="I291" s="22"/>
      <c r="J291" s="22"/>
      <c r="M291" s="17"/>
      <c r="N291" s="26">
        <f>((G291-1)*(1-(IF(H291="no",0,'MONTH 2'!$B$3)))+1)</f>
        <v>5.0000000000000044E-2</v>
      </c>
      <c r="O291" s="26">
        <f t="shared" ref="O291:O354" si="11">E291*IF(I291="yes",2,1)</f>
        <v>0</v>
      </c>
      <c r="P291" s="28">
        <f>IF(ISBLANK(M291),,IF(ISBLANK(F291),,(IF(M291="WON-EW",((((F291-1)*J291)*'MONTH 2'!$B$2)+('MONTH 2'!$B$2*(F291-1))),IF(M291="WON",((((F291-1)*J291)*'MONTH 2'!$B$2)+('MONTH 2'!$B$2*(F291-1))),IF(M291="PLACED",((((F291-1)*J291)*'MONTH 2'!$B$2)-'MONTH 2'!$B$2),IF(J291=0,-'MONTH 2'!$B$2,IF(J291=0,-'MONTH 2'!$B$2,-('MONTH 2'!$B$2*2)))))))*E291))</f>
        <v>0</v>
      </c>
      <c r="Q291" s="27">
        <f>IF(ISBLANK(M291),,IF(ISBLANK(G291),,(IF(M291="WON-EW",((((N291-1)*J291)*'MONTH 2'!$B$2)+('MONTH 2'!$B$2*(N291-1))),IF(M291="WON",((((N291-1)*J291)*'MONTH 2'!$B$2)+('MONTH 2'!$B$2*(N291-1))),IF(M291="PLACED",((((N291-1)*J291)*'MONTH 2'!$B$2)-'MONTH 2'!$B$2),IF(J291=0,-'MONTH 2'!$B$2,IF(J291=0,-'MONTH 2'!$B$2,-('MONTH 2'!$B$2*2)))))))*E291))</f>
        <v>0</v>
      </c>
      <c r="R291" s="27">
        <f>IF(ISBLANK(M291),,IF(U291&lt;&gt;1,((IF(M291="WON-EW",(((K291-1)*'MONTH 2'!$B$2)*(1-$B$3))+(((L291-1)*'MONTH 2'!$B$2)*(1-$B$3)),IF(M291="WON",(((K291-1)*'MONTH 2'!$B$2)*(1-$B$3)),IF(M291="PLACED",(((L291-1)*'MONTH 2'!$B$2)*(1-$B$3))-'MONTH 2'!$B$2,IF(J291=0,-'MONTH 2'!$B$2,-('MONTH 2'!$B$2*2))))))*E291),0))</f>
        <v>0</v>
      </c>
      <c r="U291">
        <f t="shared" si="10"/>
        <v>1</v>
      </c>
    </row>
    <row r="292" spans="8:21" ht="16" x14ac:dyDescent="0.2">
      <c r="H292" s="22"/>
      <c r="I292" s="22"/>
      <c r="J292" s="22"/>
      <c r="M292" s="17"/>
      <c r="N292" s="26">
        <f>((G292-1)*(1-(IF(H292="no",0,'MONTH 2'!$B$3)))+1)</f>
        <v>5.0000000000000044E-2</v>
      </c>
      <c r="O292" s="26">
        <f t="shared" si="11"/>
        <v>0</v>
      </c>
      <c r="P292" s="28">
        <f>IF(ISBLANK(M292),,IF(ISBLANK(F292),,(IF(M292="WON-EW",((((F292-1)*J292)*'MONTH 2'!$B$2)+('MONTH 2'!$B$2*(F292-1))),IF(M292="WON",((((F292-1)*J292)*'MONTH 2'!$B$2)+('MONTH 2'!$B$2*(F292-1))),IF(M292="PLACED",((((F292-1)*J292)*'MONTH 2'!$B$2)-'MONTH 2'!$B$2),IF(J292=0,-'MONTH 2'!$B$2,IF(J292=0,-'MONTH 2'!$B$2,-('MONTH 2'!$B$2*2)))))))*E292))</f>
        <v>0</v>
      </c>
      <c r="Q292" s="27">
        <f>IF(ISBLANK(M292),,IF(ISBLANK(G292),,(IF(M292="WON-EW",((((N292-1)*J292)*'MONTH 2'!$B$2)+('MONTH 2'!$B$2*(N292-1))),IF(M292="WON",((((N292-1)*J292)*'MONTH 2'!$B$2)+('MONTH 2'!$B$2*(N292-1))),IF(M292="PLACED",((((N292-1)*J292)*'MONTH 2'!$B$2)-'MONTH 2'!$B$2),IF(J292=0,-'MONTH 2'!$B$2,IF(J292=0,-'MONTH 2'!$B$2,-('MONTH 2'!$B$2*2)))))))*E292))</f>
        <v>0</v>
      </c>
      <c r="R292" s="27">
        <f>IF(ISBLANK(M292),,IF(U292&lt;&gt;1,((IF(M292="WON-EW",(((K292-1)*'MONTH 2'!$B$2)*(1-$B$3))+(((L292-1)*'MONTH 2'!$B$2)*(1-$B$3)),IF(M292="WON",(((K292-1)*'MONTH 2'!$B$2)*(1-$B$3)),IF(M292="PLACED",(((L292-1)*'MONTH 2'!$B$2)*(1-$B$3))-'MONTH 2'!$B$2,IF(J292=0,-'MONTH 2'!$B$2,-('MONTH 2'!$B$2*2))))))*E292),0))</f>
        <v>0</v>
      </c>
      <c r="U292">
        <f t="shared" si="10"/>
        <v>1</v>
      </c>
    </row>
    <row r="293" spans="8:21" ht="16" x14ac:dyDescent="0.2">
      <c r="H293" s="22"/>
      <c r="I293" s="22"/>
      <c r="J293" s="22"/>
      <c r="M293" s="17"/>
      <c r="N293" s="26">
        <f>((G293-1)*(1-(IF(H293="no",0,'MONTH 2'!$B$3)))+1)</f>
        <v>5.0000000000000044E-2</v>
      </c>
      <c r="O293" s="26">
        <f t="shared" si="11"/>
        <v>0</v>
      </c>
      <c r="P293" s="28">
        <f>IF(ISBLANK(M293),,IF(ISBLANK(F293),,(IF(M293="WON-EW",((((F293-1)*J293)*'MONTH 2'!$B$2)+('MONTH 2'!$B$2*(F293-1))),IF(M293="WON",((((F293-1)*J293)*'MONTH 2'!$B$2)+('MONTH 2'!$B$2*(F293-1))),IF(M293="PLACED",((((F293-1)*J293)*'MONTH 2'!$B$2)-'MONTH 2'!$B$2),IF(J293=0,-'MONTH 2'!$B$2,IF(J293=0,-'MONTH 2'!$B$2,-('MONTH 2'!$B$2*2)))))))*E293))</f>
        <v>0</v>
      </c>
      <c r="Q293" s="27">
        <f>IF(ISBLANK(M293),,IF(ISBLANK(G293),,(IF(M293="WON-EW",((((N293-1)*J293)*'MONTH 2'!$B$2)+('MONTH 2'!$B$2*(N293-1))),IF(M293="WON",((((N293-1)*J293)*'MONTH 2'!$B$2)+('MONTH 2'!$B$2*(N293-1))),IF(M293="PLACED",((((N293-1)*J293)*'MONTH 2'!$B$2)-'MONTH 2'!$B$2),IF(J293=0,-'MONTH 2'!$B$2,IF(J293=0,-'MONTH 2'!$B$2,-('MONTH 2'!$B$2*2)))))))*E293))</f>
        <v>0</v>
      </c>
      <c r="R293" s="27">
        <f>IF(ISBLANK(M293),,IF(U293&lt;&gt;1,((IF(M293="WON-EW",(((K293-1)*'MONTH 2'!$B$2)*(1-$B$3))+(((L293-1)*'MONTH 2'!$B$2)*(1-$B$3)),IF(M293="WON",(((K293-1)*'MONTH 2'!$B$2)*(1-$B$3)),IF(M293="PLACED",(((L293-1)*'MONTH 2'!$B$2)*(1-$B$3))-'MONTH 2'!$B$2,IF(J293=0,-'MONTH 2'!$B$2,-('MONTH 2'!$B$2*2))))))*E293),0))</f>
        <v>0</v>
      </c>
      <c r="U293">
        <f t="shared" si="10"/>
        <v>1</v>
      </c>
    </row>
    <row r="294" spans="8:21" ht="16" x14ac:dyDescent="0.2">
      <c r="H294" s="22"/>
      <c r="I294" s="22"/>
      <c r="J294" s="22"/>
      <c r="M294" s="17"/>
      <c r="N294" s="26">
        <f>((G294-1)*(1-(IF(H294="no",0,'MONTH 2'!$B$3)))+1)</f>
        <v>5.0000000000000044E-2</v>
      </c>
      <c r="O294" s="26">
        <f t="shared" si="11"/>
        <v>0</v>
      </c>
      <c r="P294" s="28">
        <f>IF(ISBLANK(M294),,IF(ISBLANK(F294),,(IF(M294="WON-EW",((((F294-1)*J294)*'MONTH 2'!$B$2)+('MONTH 2'!$B$2*(F294-1))),IF(M294="WON",((((F294-1)*J294)*'MONTH 2'!$B$2)+('MONTH 2'!$B$2*(F294-1))),IF(M294="PLACED",((((F294-1)*J294)*'MONTH 2'!$B$2)-'MONTH 2'!$B$2),IF(J294=0,-'MONTH 2'!$B$2,IF(J294=0,-'MONTH 2'!$B$2,-('MONTH 2'!$B$2*2)))))))*E294))</f>
        <v>0</v>
      </c>
      <c r="Q294" s="27">
        <f>IF(ISBLANK(M294),,IF(ISBLANK(G294),,(IF(M294="WON-EW",((((N294-1)*J294)*'MONTH 2'!$B$2)+('MONTH 2'!$B$2*(N294-1))),IF(M294="WON",((((N294-1)*J294)*'MONTH 2'!$B$2)+('MONTH 2'!$B$2*(N294-1))),IF(M294="PLACED",((((N294-1)*J294)*'MONTH 2'!$B$2)-'MONTH 2'!$B$2),IF(J294=0,-'MONTH 2'!$B$2,IF(J294=0,-'MONTH 2'!$B$2,-('MONTH 2'!$B$2*2)))))))*E294))</f>
        <v>0</v>
      </c>
      <c r="R294" s="27">
        <f>IF(ISBLANK(M294),,IF(U294&lt;&gt;1,((IF(M294="WON-EW",(((K294-1)*'MONTH 2'!$B$2)*(1-$B$3))+(((L294-1)*'MONTH 2'!$B$2)*(1-$B$3)),IF(M294="WON",(((K294-1)*'MONTH 2'!$B$2)*(1-$B$3)),IF(M294="PLACED",(((L294-1)*'MONTH 2'!$B$2)*(1-$B$3))-'MONTH 2'!$B$2,IF(J294=0,-'MONTH 2'!$B$2,-('MONTH 2'!$B$2*2))))))*E294),0))</f>
        <v>0</v>
      </c>
      <c r="U294">
        <f t="shared" si="10"/>
        <v>1</v>
      </c>
    </row>
    <row r="295" spans="8:21" ht="16" x14ac:dyDescent="0.2">
      <c r="H295" s="22"/>
      <c r="I295" s="22"/>
      <c r="J295" s="22"/>
      <c r="M295" s="17"/>
      <c r="N295" s="26">
        <f>((G295-1)*(1-(IF(H295="no",0,'MONTH 2'!$B$3)))+1)</f>
        <v>5.0000000000000044E-2</v>
      </c>
      <c r="O295" s="26">
        <f t="shared" si="11"/>
        <v>0</v>
      </c>
      <c r="P295" s="28">
        <f>IF(ISBLANK(M295),,IF(ISBLANK(F295),,(IF(M295="WON-EW",((((F295-1)*J295)*'MONTH 2'!$B$2)+('MONTH 2'!$B$2*(F295-1))),IF(M295="WON",((((F295-1)*J295)*'MONTH 2'!$B$2)+('MONTH 2'!$B$2*(F295-1))),IF(M295="PLACED",((((F295-1)*J295)*'MONTH 2'!$B$2)-'MONTH 2'!$B$2),IF(J295=0,-'MONTH 2'!$B$2,IF(J295=0,-'MONTH 2'!$B$2,-('MONTH 2'!$B$2*2)))))))*E295))</f>
        <v>0</v>
      </c>
      <c r="Q295" s="27">
        <f>IF(ISBLANK(M295),,IF(ISBLANK(G295),,(IF(M295="WON-EW",((((N295-1)*J295)*'MONTH 2'!$B$2)+('MONTH 2'!$B$2*(N295-1))),IF(M295="WON",((((N295-1)*J295)*'MONTH 2'!$B$2)+('MONTH 2'!$B$2*(N295-1))),IF(M295="PLACED",((((N295-1)*J295)*'MONTH 2'!$B$2)-'MONTH 2'!$B$2),IF(J295=0,-'MONTH 2'!$B$2,IF(J295=0,-'MONTH 2'!$B$2,-('MONTH 2'!$B$2*2)))))))*E295))</f>
        <v>0</v>
      </c>
      <c r="R295" s="27">
        <f>IF(ISBLANK(M295),,IF(U295&lt;&gt;1,((IF(M295="WON-EW",(((K295-1)*'MONTH 2'!$B$2)*(1-$B$3))+(((L295-1)*'MONTH 2'!$B$2)*(1-$B$3)),IF(M295="WON",(((K295-1)*'MONTH 2'!$B$2)*(1-$B$3)),IF(M295="PLACED",(((L295-1)*'MONTH 2'!$B$2)*(1-$B$3))-'MONTH 2'!$B$2,IF(J295=0,-'MONTH 2'!$B$2,-('MONTH 2'!$B$2*2))))))*E295),0))</f>
        <v>0</v>
      </c>
      <c r="U295">
        <f t="shared" si="10"/>
        <v>1</v>
      </c>
    </row>
    <row r="296" spans="8:21" ht="16" x14ac:dyDescent="0.2">
      <c r="H296" s="22"/>
      <c r="I296" s="22"/>
      <c r="J296" s="22"/>
      <c r="M296" s="17"/>
      <c r="N296" s="26">
        <f>((G296-1)*(1-(IF(H296="no",0,'MONTH 2'!$B$3)))+1)</f>
        <v>5.0000000000000044E-2</v>
      </c>
      <c r="O296" s="26">
        <f t="shared" si="11"/>
        <v>0</v>
      </c>
      <c r="P296" s="28">
        <f>IF(ISBLANK(M296),,IF(ISBLANK(F296),,(IF(M296="WON-EW",((((F296-1)*J296)*'MONTH 2'!$B$2)+('MONTH 2'!$B$2*(F296-1))),IF(M296="WON",((((F296-1)*J296)*'MONTH 2'!$B$2)+('MONTH 2'!$B$2*(F296-1))),IF(M296="PLACED",((((F296-1)*J296)*'MONTH 2'!$B$2)-'MONTH 2'!$B$2),IF(J296=0,-'MONTH 2'!$B$2,IF(J296=0,-'MONTH 2'!$B$2,-('MONTH 2'!$B$2*2)))))))*E296))</f>
        <v>0</v>
      </c>
      <c r="Q296" s="27">
        <f>IF(ISBLANK(M296),,IF(ISBLANK(G296),,(IF(M296="WON-EW",((((N296-1)*J296)*'MONTH 2'!$B$2)+('MONTH 2'!$B$2*(N296-1))),IF(M296="WON",((((N296-1)*J296)*'MONTH 2'!$B$2)+('MONTH 2'!$B$2*(N296-1))),IF(M296="PLACED",((((N296-1)*J296)*'MONTH 2'!$B$2)-'MONTH 2'!$B$2),IF(J296=0,-'MONTH 2'!$B$2,IF(J296=0,-'MONTH 2'!$B$2,-('MONTH 2'!$B$2*2)))))))*E296))</f>
        <v>0</v>
      </c>
      <c r="R296" s="27">
        <f>IF(ISBLANK(M296),,IF(U296&lt;&gt;1,((IF(M296="WON-EW",(((K296-1)*'MONTH 2'!$B$2)*(1-$B$3))+(((L296-1)*'MONTH 2'!$B$2)*(1-$B$3)),IF(M296="WON",(((K296-1)*'MONTH 2'!$B$2)*(1-$B$3)),IF(M296="PLACED",(((L296-1)*'MONTH 2'!$B$2)*(1-$B$3))-'MONTH 2'!$B$2,IF(J296=0,-'MONTH 2'!$B$2,-('MONTH 2'!$B$2*2))))))*E296),0))</f>
        <v>0</v>
      </c>
      <c r="U296">
        <f t="shared" si="10"/>
        <v>1</v>
      </c>
    </row>
    <row r="297" spans="8:21" ht="16" x14ac:dyDescent="0.2">
      <c r="H297" s="22"/>
      <c r="I297" s="22"/>
      <c r="J297" s="22"/>
      <c r="M297" s="17"/>
      <c r="N297" s="26">
        <f>((G297-1)*(1-(IF(H297="no",0,'MONTH 2'!$B$3)))+1)</f>
        <v>5.0000000000000044E-2</v>
      </c>
      <c r="O297" s="26">
        <f t="shared" si="11"/>
        <v>0</v>
      </c>
      <c r="P297" s="28">
        <f>IF(ISBLANK(M297),,IF(ISBLANK(F297),,(IF(M297="WON-EW",((((F297-1)*J297)*'MONTH 2'!$B$2)+('MONTH 2'!$B$2*(F297-1))),IF(M297="WON",((((F297-1)*J297)*'MONTH 2'!$B$2)+('MONTH 2'!$B$2*(F297-1))),IF(M297="PLACED",((((F297-1)*J297)*'MONTH 2'!$B$2)-'MONTH 2'!$B$2),IF(J297=0,-'MONTH 2'!$B$2,IF(J297=0,-'MONTH 2'!$B$2,-('MONTH 2'!$B$2*2)))))))*E297))</f>
        <v>0</v>
      </c>
      <c r="Q297" s="27">
        <f>IF(ISBLANK(M297),,IF(ISBLANK(G297),,(IF(M297="WON-EW",((((N297-1)*J297)*'MONTH 2'!$B$2)+('MONTH 2'!$B$2*(N297-1))),IF(M297="WON",((((N297-1)*J297)*'MONTH 2'!$B$2)+('MONTH 2'!$B$2*(N297-1))),IF(M297="PLACED",((((N297-1)*J297)*'MONTH 2'!$B$2)-'MONTH 2'!$B$2),IF(J297=0,-'MONTH 2'!$B$2,IF(J297=0,-'MONTH 2'!$B$2,-('MONTH 2'!$B$2*2)))))))*E297))</f>
        <v>0</v>
      </c>
      <c r="R297" s="27">
        <f>IF(ISBLANK(M297),,IF(U297&lt;&gt;1,((IF(M297="WON-EW",(((K297-1)*'MONTH 2'!$B$2)*(1-$B$3))+(((L297-1)*'MONTH 2'!$B$2)*(1-$B$3)),IF(M297="WON",(((K297-1)*'MONTH 2'!$B$2)*(1-$B$3)),IF(M297="PLACED",(((L297-1)*'MONTH 2'!$B$2)*(1-$B$3))-'MONTH 2'!$B$2,IF(J297=0,-'MONTH 2'!$B$2,-('MONTH 2'!$B$2*2))))))*E297),0))</f>
        <v>0</v>
      </c>
      <c r="U297">
        <f t="shared" si="10"/>
        <v>1</v>
      </c>
    </row>
    <row r="298" spans="8:21" ht="16" x14ac:dyDescent="0.2">
      <c r="H298" s="22"/>
      <c r="I298" s="22"/>
      <c r="J298" s="22"/>
      <c r="M298" s="17"/>
      <c r="N298" s="26">
        <f>((G298-1)*(1-(IF(H298="no",0,'MONTH 2'!$B$3)))+1)</f>
        <v>5.0000000000000044E-2</v>
      </c>
      <c r="O298" s="26">
        <f t="shared" si="11"/>
        <v>0</v>
      </c>
      <c r="P298" s="28">
        <f>IF(ISBLANK(M298),,IF(ISBLANK(F298),,(IF(M298="WON-EW",((((F298-1)*J298)*'MONTH 2'!$B$2)+('MONTH 2'!$B$2*(F298-1))),IF(M298="WON",((((F298-1)*J298)*'MONTH 2'!$B$2)+('MONTH 2'!$B$2*(F298-1))),IF(M298="PLACED",((((F298-1)*J298)*'MONTH 2'!$B$2)-'MONTH 2'!$B$2),IF(J298=0,-'MONTH 2'!$B$2,IF(J298=0,-'MONTH 2'!$B$2,-('MONTH 2'!$B$2*2)))))))*E298))</f>
        <v>0</v>
      </c>
      <c r="Q298" s="27">
        <f>IF(ISBLANK(M298),,IF(ISBLANK(G298),,(IF(M298="WON-EW",((((N298-1)*J298)*'MONTH 2'!$B$2)+('MONTH 2'!$B$2*(N298-1))),IF(M298="WON",((((N298-1)*J298)*'MONTH 2'!$B$2)+('MONTH 2'!$B$2*(N298-1))),IF(M298="PLACED",((((N298-1)*J298)*'MONTH 2'!$B$2)-'MONTH 2'!$B$2),IF(J298=0,-'MONTH 2'!$B$2,IF(J298=0,-'MONTH 2'!$B$2,-('MONTH 2'!$B$2*2)))))))*E298))</f>
        <v>0</v>
      </c>
      <c r="R298" s="27">
        <f>IF(ISBLANK(M298),,IF(U298&lt;&gt;1,((IF(M298="WON-EW",(((K298-1)*'MONTH 2'!$B$2)*(1-$B$3))+(((L298-1)*'MONTH 2'!$B$2)*(1-$B$3)),IF(M298="WON",(((K298-1)*'MONTH 2'!$B$2)*(1-$B$3)),IF(M298="PLACED",(((L298-1)*'MONTH 2'!$B$2)*(1-$B$3))-'MONTH 2'!$B$2,IF(J298=0,-'MONTH 2'!$B$2,-('MONTH 2'!$B$2*2))))))*E298),0))</f>
        <v>0</v>
      </c>
      <c r="U298">
        <f t="shared" si="10"/>
        <v>1</v>
      </c>
    </row>
    <row r="299" spans="8:21" ht="16" x14ac:dyDescent="0.2">
      <c r="H299" s="22"/>
      <c r="I299" s="22"/>
      <c r="J299" s="22"/>
      <c r="M299" s="17"/>
      <c r="N299" s="26">
        <f>((G299-1)*(1-(IF(H299="no",0,'MONTH 2'!$B$3)))+1)</f>
        <v>5.0000000000000044E-2</v>
      </c>
      <c r="O299" s="26">
        <f t="shared" si="11"/>
        <v>0</v>
      </c>
      <c r="P299" s="28">
        <f>IF(ISBLANK(M299),,IF(ISBLANK(F299),,(IF(M299="WON-EW",((((F299-1)*J299)*'MONTH 2'!$B$2)+('MONTH 2'!$B$2*(F299-1))),IF(M299="WON",((((F299-1)*J299)*'MONTH 2'!$B$2)+('MONTH 2'!$B$2*(F299-1))),IF(M299="PLACED",((((F299-1)*J299)*'MONTH 2'!$B$2)-'MONTH 2'!$B$2),IF(J299=0,-'MONTH 2'!$B$2,IF(J299=0,-'MONTH 2'!$B$2,-('MONTH 2'!$B$2*2)))))))*E299))</f>
        <v>0</v>
      </c>
      <c r="Q299" s="27">
        <f>IF(ISBLANK(M299),,IF(ISBLANK(G299),,(IF(M299="WON-EW",((((N299-1)*J299)*'MONTH 2'!$B$2)+('MONTH 2'!$B$2*(N299-1))),IF(M299="WON",((((N299-1)*J299)*'MONTH 2'!$B$2)+('MONTH 2'!$B$2*(N299-1))),IF(M299="PLACED",((((N299-1)*J299)*'MONTH 2'!$B$2)-'MONTH 2'!$B$2),IF(J299=0,-'MONTH 2'!$B$2,IF(J299=0,-'MONTH 2'!$B$2,-('MONTH 2'!$B$2*2)))))))*E299))</f>
        <v>0</v>
      </c>
      <c r="R299" s="27">
        <f>IF(ISBLANK(M299),,IF(U299&lt;&gt;1,((IF(M299="WON-EW",(((K299-1)*'MONTH 2'!$B$2)*(1-$B$3))+(((L299-1)*'MONTH 2'!$B$2)*(1-$B$3)),IF(M299="WON",(((K299-1)*'MONTH 2'!$B$2)*(1-$B$3)),IF(M299="PLACED",(((L299-1)*'MONTH 2'!$B$2)*(1-$B$3))-'MONTH 2'!$B$2,IF(J299=0,-'MONTH 2'!$B$2,-('MONTH 2'!$B$2*2))))))*E299),0))</f>
        <v>0</v>
      </c>
      <c r="U299">
        <f t="shared" si="10"/>
        <v>1</v>
      </c>
    </row>
    <row r="300" spans="8:21" ht="16" x14ac:dyDescent="0.2">
      <c r="H300" s="22"/>
      <c r="I300" s="22"/>
      <c r="J300" s="22"/>
      <c r="M300" s="17"/>
      <c r="N300" s="26">
        <f>((G300-1)*(1-(IF(H300="no",0,'MONTH 2'!$B$3)))+1)</f>
        <v>5.0000000000000044E-2</v>
      </c>
      <c r="O300" s="26">
        <f t="shared" si="11"/>
        <v>0</v>
      </c>
      <c r="P300" s="28">
        <f>IF(ISBLANK(M300),,IF(ISBLANK(F300),,(IF(M300="WON-EW",((((F300-1)*J300)*'MONTH 2'!$B$2)+('MONTH 2'!$B$2*(F300-1))),IF(M300="WON",((((F300-1)*J300)*'MONTH 2'!$B$2)+('MONTH 2'!$B$2*(F300-1))),IF(M300="PLACED",((((F300-1)*J300)*'MONTH 2'!$B$2)-'MONTH 2'!$B$2),IF(J300=0,-'MONTH 2'!$B$2,IF(J300=0,-'MONTH 2'!$B$2,-('MONTH 2'!$B$2*2)))))))*E300))</f>
        <v>0</v>
      </c>
      <c r="Q300" s="27">
        <f>IF(ISBLANK(M300),,IF(ISBLANK(G300),,(IF(M300="WON-EW",((((N300-1)*J300)*'MONTH 2'!$B$2)+('MONTH 2'!$B$2*(N300-1))),IF(M300="WON",((((N300-1)*J300)*'MONTH 2'!$B$2)+('MONTH 2'!$B$2*(N300-1))),IF(M300="PLACED",((((N300-1)*J300)*'MONTH 2'!$B$2)-'MONTH 2'!$B$2),IF(J300=0,-'MONTH 2'!$B$2,IF(J300=0,-'MONTH 2'!$B$2,-('MONTH 2'!$B$2*2)))))))*E300))</f>
        <v>0</v>
      </c>
      <c r="R300" s="27">
        <f>IF(ISBLANK(M300),,IF(U300&lt;&gt;1,((IF(M300="WON-EW",(((K300-1)*'MONTH 2'!$B$2)*(1-$B$3))+(((L300-1)*'MONTH 2'!$B$2)*(1-$B$3)),IF(M300="WON",(((K300-1)*'MONTH 2'!$B$2)*(1-$B$3)),IF(M300="PLACED",(((L300-1)*'MONTH 2'!$B$2)*(1-$B$3))-'MONTH 2'!$B$2,IF(J300=0,-'MONTH 2'!$B$2,-('MONTH 2'!$B$2*2))))))*E300),0))</f>
        <v>0</v>
      </c>
      <c r="U300">
        <f t="shared" si="10"/>
        <v>1</v>
      </c>
    </row>
    <row r="301" spans="8:21" ht="16" x14ac:dyDescent="0.2">
      <c r="H301" s="22"/>
      <c r="I301" s="22"/>
      <c r="J301" s="22"/>
      <c r="M301" s="17"/>
      <c r="N301" s="26">
        <f>((G301-1)*(1-(IF(H301="no",0,'MONTH 2'!$B$3)))+1)</f>
        <v>5.0000000000000044E-2</v>
      </c>
      <c r="O301" s="26">
        <f t="shared" si="11"/>
        <v>0</v>
      </c>
      <c r="P301" s="28">
        <f>IF(ISBLANK(M301),,IF(ISBLANK(F301),,(IF(M301="WON-EW",((((F301-1)*J301)*'MONTH 2'!$B$2)+('MONTH 2'!$B$2*(F301-1))),IF(M301="WON",((((F301-1)*J301)*'MONTH 2'!$B$2)+('MONTH 2'!$B$2*(F301-1))),IF(M301="PLACED",((((F301-1)*J301)*'MONTH 2'!$B$2)-'MONTH 2'!$B$2),IF(J301=0,-'MONTH 2'!$B$2,IF(J301=0,-'MONTH 2'!$B$2,-('MONTH 2'!$B$2*2)))))))*E301))</f>
        <v>0</v>
      </c>
      <c r="Q301" s="27">
        <f>IF(ISBLANK(M301),,IF(ISBLANK(G301),,(IF(M301="WON-EW",((((N301-1)*J301)*'MONTH 2'!$B$2)+('MONTH 2'!$B$2*(N301-1))),IF(M301="WON",((((N301-1)*J301)*'MONTH 2'!$B$2)+('MONTH 2'!$B$2*(N301-1))),IF(M301="PLACED",((((N301-1)*J301)*'MONTH 2'!$B$2)-'MONTH 2'!$B$2),IF(J301=0,-'MONTH 2'!$B$2,IF(J301=0,-'MONTH 2'!$B$2,-('MONTH 2'!$B$2*2)))))))*E301))</f>
        <v>0</v>
      </c>
      <c r="R301" s="27">
        <f>IF(ISBLANK(M301),,IF(U301&lt;&gt;1,((IF(M301="WON-EW",(((K301-1)*'MONTH 2'!$B$2)*(1-$B$3))+(((L301-1)*'MONTH 2'!$B$2)*(1-$B$3)),IF(M301="WON",(((K301-1)*'MONTH 2'!$B$2)*(1-$B$3)),IF(M301="PLACED",(((L301-1)*'MONTH 2'!$B$2)*(1-$B$3))-'MONTH 2'!$B$2,IF(J301=0,-'MONTH 2'!$B$2,-('MONTH 2'!$B$2*2))))))*E301),0))</f>
        <v>0</v>
      </c>
      <c r="U301">
        <f t="shared" si="10"/>
        <v>1</v>
      </c>
    </row>
    <row r="302" spans="8:21" ht="16" x14ac:dyDescent="0.2">
      <c r="H302" s="22"/>
      <c r="I302" s="22"/>
      <c r="J302" s="22"/>
      <c r="M302" s="17"/>
      <c r="N302" s="26">
        <f>((G302-1)*(1-(IF(H302="no",0,'MONTH 2'!$B$3)))+1)</f>
        <v>5.0000000000000044E-2</v>
      </c>
      <c r="O302" s="26">
        <f t="shared" si="11"/>
        <v>0</v>
      </c>
      <c r="P302" s="28">
        <f>IF(ISBLANK(M302),,IF(ISBLANK(F302),,(IF(M302="WON-EW",((((F302-1)*J302)*'MONTH 2'!$B$2)+('MONTH 2'!$B$2*(F302-1))),IF(M302="WON",((((F302-1)*J302)*'MONTH 2'!$B$2)+('MONTH 2'!$B$2*(F302-1))),IF(M302="PLACED",((((F302-1)*J302)*'MONTH 2'!$B$2)-'MONTH 2'!$B$2),IF(J302=0,-'MONTH 2'!$B$2,IF(J302=0,-'MONTH 2'!$B$2,-('MONTH 2'!$B$2*2)))))))*E302))</f>
        <v>0</v>
      </c>
      <c r="Q302" s="27">
        <f>IF(ISBLANK(M302),,IF(ISBLANK(G302),,(IF(M302="WON-EW",((((N302-1)*J302)*'MONTH 2'!$B$2)+('MONTH 2'!$B$2*(N302-1))),IF(M302="WON",((((N302-1)*J302)*'MONTH 2'!$B$2)+('MONTH 2'!$B$2*(N302-1))),IF(M302="PLACED",((((N302-1)*J302)*'MONTH 2'!$B$2)-'MONTH 2'!$B$2),IF(J302=0,-'MONTH 2'!$B$2,IF(J302=0,-'MONTH 2'!$B$2,-('MONTH 2'!$B$2*2)))))))*E302))</f>
        <v>0</v>
      </c>
      <c r="R302" s="27">
        <f>IF(ISBLANK(M302),,IF(U302&lt;&gt;1,((IF(M302="WON-EW",(((K302-1)*'MONTH 2'!$B$2)*(1-$B$3))+(((L302-1)*'MONTH 2'!$B$2)*(1-$B$3)),IF(M302="WON",(((K302-1)*'MONTH 2'!$B$2)*(1-$B$3)),IF(M302="PLACED",(((L302-1)*'MONTH 2'!$B$2)*(1-$B$3))-'MONTH 2'!$B$2,IF(J302=0,-'MONTH 2'!$B$2,-('MONTH 2'!$B$2*2))))))*E302),0))</f>
        <v>0</v>
      </c>
      <c r="U302">
        <f t="shared" si="10"/>
        <v>1</v>
      </c>
    </row>
    <row r="303" spans="8:21" ht="16" x14ac:dyDescent="0.2">
      <c r="H303" s="22"/>
      <c r="I303" s="22"/>
      <c r="J303" s="22"/>
      <c r="M303" s="17"/>
      <c r="N303" s="26">
        <f>((G303-1)*(1-(IF(H303="no",0,'MONTH 2'!$B$3)))+1)</f>
        <v>5.0000000000000044E-2</v>
      </c>
      <c r="O303" s="26">
        <f t="shared" si="11"/>
        <v>0</v>
      </c>
      <c r="P303" s="28">
        <f>IF(ISBLANK(M303),,IF(ISBLANK(F303),,(IF(M303="WON-EW",((((F303-1)*J303)*'MONTH 2'!$B$2)+('MONTH 2'!$B$2*(F303-1))),IF(M303="WON",((((F303-1)*J303)*'MONTH 2'!$B$2)+('MONTH 2'!$B$2*(F303-1))),IF(M303="PLACED",((((F303-1)*J303)*'MONTH 2'!$B$2)-'MONTH 2'!$B$2),IF(J303=0,-'MONTH 2'!$B$2,IF(J303=0,-'MONTH 2'!$B$2,-('MONTH 2'!$B$2*2)))))))*E303))</f>
        <v>0</v>
      </c>
      <c r="Q303" s="27">
        <f>IF(ISBLANK(M303),,IF(ISBLANK(G303),,(IF(M303="WON-EW",((((N303-1)*J303)*'MONTH 2'!$B$2)+('MONTH 2'!$B$2*(N303-1))),IF(M303="WON",((((N303-1)*J303)*'MONTH 2'!$B$2)+('MONTH 2'!$B$2*(N303-1))),IF(M303="PLACED",((((N303-1)*J303)*'MONTH 2'!$B$2)-'MONTH 2'!$B$2),IF(J303=0,-'MONTH 2'!$B$2,IF(J303=0,-'MONTH 2'!$B$2,-('MONTH 2'!$B$2*2)))))))*E303))</f>
        <v>0</v>
      </c>
      <c r="R303" s="27">
        <f>IF(ISBLANK(M303),,IF(U303&lt;&gt;1,((IF(M303="WON-EW",(((K303-1)*'MONTH 2'!$B$2)*(1-$B$3))+(((L303-1)*'MONTH 2'!$B$2)*(1-$B$3)),IF(M303="WON",(((K303-1)*'MONTH 2'!$B$2)*(1-$B$3)),IF(M303="PLACED",(((L303-1)*'MONTH 2'!$B$2)*(1-$B$3))-'MONTH 2'!$B$2,IF(J303=0,-'MONTH 2'!$B$2,-('MONTH 2'!$B$2*2))))))*E303),0))</f>
        <v>0</v>
      </c>
      <c r="U303">
        <f t="shared" si="10"/>
        <v>1</v>
      </c>
    </row>
    <row r="304" spans="8:21" ht="16" x14ac:dyDescent="0.2">
      <c r="H304" s="22"/>
      <c r="I304" s="22"/>
      <c r="J304" s="22"/>
      <c r="M304" s="17"/>
      <c r="N304" s="26">
        <f>((G304-1)*(1-(IF(H304="no",0,'MONTH 2'!$B$3)))+1)</f>
        <v>5.0000000000000044E-2</v>
      </c>
      <c r="O304" s="26">
        <f t="shared" si="11"/>
        <v>0</v>
      </c>
      <c r="P304" s="28">
        <f>IF(ISBLANK(M304),,IF(ISBLANK(F304),,(IF(M304="WON-EW",((((F304-1)*J304)*'MONTH 2'!$B$2)+('MONTH 2'!$B$2*(F304-1))),IF(M304="WON",((((F304-1)*J304)*'MONTH 2'!$B$2)+('MONTH 2'!$B$2*(F304-1))),IF(M304="PLACED",((((F304-1)*J304)*'MONTH 2'!$B$2)-'MONTH 2'!$B$2),IF(J304=0,-'MONTH 2'!$B$2,IF(J304=0,-'MONTH 2'!$B$2,-('MONTH 2'!$B$2*2)))))))*E304))</f>
        <v>0</v>
      </c>
      <c r="Q304" s="27">
        <f>IF(ISBLANK(M304),,IF(ISBLANK(G304),,(IF(M304="WON-EW",((((N304-1)*J304)*'MONTH 2'!$B$2)+('MONTH 2'!$B$2*(N304-1))),IF(M304="WON",((((N304-1)*J304)*'MONTH 2'!$B$2)+('MONTH 2'!$B$2*(N304-1))),IF(M304="PLACED",((((N304-1)*J304)*'MONTH 2'!$B$2)-'MONTH 2'!$B$2),IF(J304=0,-'MONTH 2'!$B$2,IF(J304=0,-'MONTH 2'!$B$2,-('MONTH 2'!$B$2*2)))))))*E304))</f>
        <v>0</v>
      </c>
      <c r="R304" s="27">
        <f>IF(ISBLANK(M304),,IF(U304&lt;&gt;1,((IF(M304="WON-EW",(((K304-1)*'MONTH 2'!$B$2)*(1-$B$3))+(((L304-1)*'MONTH 2'!$B$2)*(1-$B$3)),IF(M304="WON",(((K304-1)*'MONTH 2'!$B$2)*(1-$B$3)),IF(M304="PLACED",(((L304-1)*'MONTH 2'!$B$2)*(1-$B$3))-'MONTH 2'!$B$2,IF(J304=0,-'MONTH 2'!$B$2,-('MONTH 2'!$B$2*2))))))*E304),0))</f>
        <v>0</v>
      </c>
      <c r="U304">
        <f t="shared" si="10"/>
        <v>1</v>
      </c>
    </row>
    <row r="305" spans="8:21" ht="16" x14ac:dyDescent="0.2">
      <c r="H305" s="22"/>
      <c r="I305" s="22"/>
      <c r="J305" s="22"/>
      <c r="M305" s="17"/>
      <c r="N305" s="26">
        <f>((G305-1)*(1-(IF(H305="no",0,'MONTH 2'!$B$3)))+1)</f>
        <v>5.0000000000000044E-2</v>
      </c>
      <c r="O305" s="26">
        <f t="shared" si="11"/>
        <v>0</v>
      </c>
      <c r="P305" s="28">
        <f>IF(ISBLANK(M305),,IF(ISBLANK(F305),,(IF(M305="WON-EW",((((F305-1)*J305)*'MONTH 2'!$B$2)+('MONTH 2'!$B$2*(F305-1))),IF(M305="WON",((((F305-1)*J305)*'MONTH 2'!$B$2)+('MONTH 2'!$B$2*(F305-1))),IF(M305="PLACED",((((F305-1)*J305)*'MONTH 2'!$B$2)-'MONTH 2'!$B$2),IF(J305=0,-'MONTH 2'!$B$2,IF(J305=0,-'MONTH 2'!$B$2,-('MONTH 2'!$B$2*2)))))))*E305))</f>
        <v>0</v>
      </c>
      <c r="Q305" s="27">
        <f>IF(ISBLANK(M305),,IF(ISBLANK(G305),,(IF(M305="WON-EW",((((N305-1)*J305)*'MONTH 2'!$B$2)+('MONTH 2'!$B$2*(N305-1))),IF(M305="WON",((((N305-1)*J305)*'MONTH 2'!$B$2)+('MONTH 2'!$B$2*(N305-1))),IF(M305="PLACED",((((N305-1)*J305)*'MONTH 2'!$B$2)-'MONTH 2'!$B$2),IF(J305=0,-'MONTH 2'!$B$2,IF(J305=0,-'MONTH 2'!$B$2,-('MONTH 2'!$B$2*2)))))))*E305))</f>
        <v>0</v>
      </c>
      <c r="R305" s="27">
        <f>IF(ISBLANK(M305),,IF(U305&lt;&gt;1,((IF(M305="WON-EW",(((K305-1)*'MONTH 2'!$B$2)*(1-$B$3))+(((L305-1)*'MONTH 2'!$B$2)*(1-$B$3)),IF(M305="WON",(((K305-1)*'MONTH 2'!$B$2)*(1-$B$3)),IF(M305="PLACED",(((L305-1)*'MONTH 2'!$B$2)*(1-$B$3))-'MONTH 2'!$B$2,IF(J305=0,-'MONTH 2'!$B$2,-('MONTH 2'!$B$2*2))))))*E305),0))</f>
        <v>0</v>
      </c>
      <c r="U305">
        <f t="shared" si="10"/>
        <v>1</v>
      </c>
    </row>
    <row r="306" spans="8:21" ht="16" x14ac:dyDescent="0.2">
      <c r="H306" s="22"/>
      <c r="I306" s="22"/>
      <c r="J306" s="22"/>
      <c r="M306" s="17"/>
      <c r="N306" s="26">
        <f>((G306-1)*(1-(IF(H306="no",0,'MONTH 2'!$B$3)))+1)</f>
        <v>5.0000000000000044E-2</v>
      </c>
      <c r="O306" s="26">
        <f t="shared" si="11"/>
        <v>0</v>
      </c>
      <c r="P306" s="28">
        <f>IF(ISBLANK(M306),,IF(ISBLANK(F306),,(IF(M306="WON-EW",((((F306-1)*J306)*'MONTH 2'!$B$2)+('MONTH 2'!$B$2*(F306-1))),IF(M306="WON",((((F306-1)*J306)*'MONTH 2'!$B$2)+('MONTH 2'!$B$2*(F306-1))),IF(M306="PLACED",((((F306-1)*J306)*'MONTH 2'!$B$2)-'MONTH 2'!$B$2),IF(J306=0,-'MONTH 2'!$B$2,IF(J306=0,-'MONTH 2'!$B$2,-('MONTH 2'!$B$2*2)))))))*E306))</f>
        <v>0</v>
      </c>
      <c r="Q306" s="27">
        <f>IF(ISBLANK(M306),,IF(ISBLANK(G306),,(IF(M306="WON-EW",((((N306-1)*J306)*'MONTH 2'!$B$2)+('MONTH 2'!$B$2*(N306-1))),IF(M306="WON",((((N306-1)*J306)*'MONTH 2'!$B$2)+('MONTH 2'!$B$2*(N306-1))),IF(M306="PLACED",((((N306-1)*J306)*'MONTH 2'!$B$2)-'MONTH 2'!$B$2),IF(J306=0,-'MONTH 2'!$B$2,IF(J306=0,-'MONTH 2'!$B$2,-('MONTH 2'!$B$2*2)))))))*E306))</f>
        <v>0</v>
      </c>
      <c r="R306" s="27">
        <f>IF(ISBLANK(M306),,IF(U306&lt;&gt;1,((IF(M306="WON-EW",(((K306-1)*'MONTH 2'!$B$2)*(1-$B$3))+(((L306-1)*'MONTH 2'!$B$2)*(1-$B$3)),IF(M306="WON",(((K306-1)*'MONTH 2'!$B$2)*(1-$B$3)),IF(M306="PLACED",(((L306-1)*'MONTH 2'!$B$2)*(1-$B$3))-'MONTH 2'!$B$2,IF(J306=0,-'MONTH 2'!$B$2,-('MONTH 2'!$B$2*2))))))*E306),0))</f>
        <v>0</v>
      </c>
      <c r="U306">
        <f t="shared" si="10"/>
        <v>1</v>
      </c>
    </row>
    <row r="307" spans="8:21" ht="16" x14ac:dyDescent="0.2">
      <c r="H307" s="22"/>
      <c r="I307" s="22"/>
      <c r="J307" s="22"/>
      <c r="M307" s="17"/>
      <c r="N307" s="26">
        <f>((G307-1)*(1-(IF(H307="no",0,'MONTH 2'!$B$3)))+1)</f>
        <v>5.0000000000000044E-2</v>
      </c>
      <c r="O307" s="26">
        <f t="shared" si="11"/>
        <v>0</v>
      </c>
      <c r="P307" s="28">
        <f>IF(ISBLANK(M307),,IF(ISBLANK(F307),,(IF(M307="WON-EW",((((F307-1)*J307)*'MONTH 2'!$B$2)+('MONTH 2'!$B$2*(F307-1))),IF(M307="WON",((((F307-1)*J307)*'MONTH 2'!$B$2)+('MONTH 2'!$B$2*(F307-1))),IF(M307="PLACED",((((F307-1)*J307)*'MONTH 2'!$B$2)-'MONTH 2'!$B$2),IF(J307=0,-'MONTH 2'!$B$2,IF(J307=0,-'MONTH 2'!$B$2,-('MONTH 2'!$B$2*2)))))))*E307))</f>
        <v>0</v>
      </c>
      <c r="Q307" s="27">
        <f>IF(ISBLANK(M307),,IF(ISBLANK(G307),,(IF(M307="WON-EW",((((N307-1)*J307)*'MONTH 2'!$B$2)+('MONTH 2'!$B$2*(N307-1))),IF(M307="WON",((((N307-1)*J307)*'MONTH 2'!$B$2)+('MONTH 2'!$B$2*(N307-1))),IF(M307="PLACED",((((N307-1)*J307)*'MONTH 2'!$B$2)-'MONTH 2'!$B$2),IF(J307=0,-'MONTH 2'!$B$2,IF(J307=0,-'MONTH 2'!$B$2,-('MONTH 2'!$B$2*2)))))))*E307))</f>
        <v>0</v>
      </c>
      <c r="R307" s="27">
        <f>IF(ISBLANK(M307),,IF(U307&lt;&gt;1,((IF(M307="WON-EW",(((K307-1)*'MONTH 2'!$B$2)*(1-$B$3))+(((L307-1)*'MONTH 2'!$B$2)*(1-$B$3)),IF(M307="WON",(((K307-1)*'MONTH 2'!$B$2)*(1-$B$3)),IF(M307="PLACED",(((L307-1)*'MONTH 2'!$B$2)*(1-$B$3))-'MONTH 2'!$B$2,IF(J307=0,-'MONTH 2'!$B$2,-('MONTH 2'!$B$2*2))))))*E307),0))</f>
        <v>0</v>
      </c>
      <c r="U307">
        <f t="shared" si="10"/>
        <v>1</v>
      </c>
    </row>
    <row r="308" spans="8:21" ht="16" x14ac:dyDescent="0.2">
      <c r="H308" s="22"/>
      <c r="I308" s="22"/>
      <c r="J308" s="22"/>
      <c r="M308" s="17"/>
      <c r="N308" s="26">
        <f>((G308-1)*(1-(IF(H308="no",0,'MONTH 2'!$B$3)))+1)</f>
        <v>5.0000000000000044E-2</v>
      </c>
      <c r="O308" s="26">
        <f t="shared" si="11"/>
        <v>0</v>
      </c>
      <c r="P308" s="28">
        <f>IF(ISBLANK(M308),,IF(ISBLANK(F308),,(IF(M308="WON-EW",((((F308-1)*J308)*'MONTH 2'!$B$2)+('MONTH 2'!$B$2*(F308-1))),IF(M308="WON",((((F308-1)*J308)*'MONTH 2'!$B$2)+('MONTH 2'!$B$2*(F308-1))),IF(M308="PLACED",((((F308-1)*J308)*'MONTH 2'!$B$2)-'MONTH 2'!$B$2),IF(J308=0,-'MONTH 2'!$B$2,IF(J308=0,-'MONTH 2'!$B$2,-('MONTH 2'!$B$2*2)))))))*E308))</f>
        <v>0</v>
      </c>
      <c r="Q308" s="27">
        <f>IF(ISBLANK(M308),,IF(ISBLANK(G308),,(IF(M308="WON-EW",((((N308-1)*J308)*'MONTH 2'!$B$2)+('MONTH 2'!$B$2*(N308-1))),IF(M308="WON",((((N308-1)*J308)*'MONTH 2'!$B$2)+('MONTH 2'!$B$2*(N308-1))),IF(M308="PLACED",((((N308-1)*J308)*'MONTH 2'!$B$2)-'MONTH 2'!$B$2),IF(J308=0,-'MONTH 2'!$B$2,IF(J308=0,-'MONTH 2'!$B$2,-('MONTH 2'!$B$2*2)))))))*E308))</f>
        <v>0</v>
      </c>
      <c r="R308" s="27">
        <f>IF(ISBLANK(M308),,IF(U308&lt;&gt;1,((IF(M308="WON-EW",(((K308-1)*'MONTH 2'!$B$2)*(1-$B$3))+(((L308-1)*'MONTH 2'!$B$2)*(1-$B$3)),IF(M308="WON",(((K308-1)*'MONTH 2'!$B$2)*(1-$B$3)),IF(M308="PLACED",(((L308-1)*'MONTH 2'!$B$2)*(1-$B$3))-'MONTH 2'!$B$2,IF(J308=0,-'MONTH 2'!$B$2,-('MONTH 2'!$B$2*2))))))*E308),0))</f>
        <v>0</v>
      </c>
      <c r="U308">
        <f t="shared" si="10"/>
        <v>1</v>
      </c>
    </row>
    <row r="309" spans="8:21" ht="16" x14ac:dyDescent="0.2">
      <c r="H309" s="22"/>
      <c r="I309" s="22"/>
      <c r="J309" s="22"/>
      <c r="M309" s="17"/>
      <c r="N309" s="26">
        <f>((G309-1)*(1-(IF(H309="no",0,'MONTH 2'!$B$3)))+1)</f>
        <v>5.0000000000000044E-2</v>
      </c>
      <c r="O309" s="26">
        <f t="shared" si="11"/>
        <v>0</v>
      </c>
      <c r="P309" s="28">
        <f>IF(ISBLANK(M309),,IF(ISBLANK(F309),,(IF(M309="WON-EW",((((F309-1)*J309)*'MONTH 2'!$B$2)+('MONTH 2'!$B$2*(F309-1))),IF(M309="WON",((((F309-1)*J309)*'MONTH 2'!$B$2)+('MONTH 2'!$B$2*(F309-1))),IF(M309="PLACED",((((F309-1)*J309)*'MONTH 2'!$B$2)-'MONTH 2'!$B$2),IF(J309=0,-'MONTH 2'!$B$2,IF(J309=0,-'MONTH 2'!$B$2,-('MONTH 2'!$B$2*2)))))))*E309))</f>
        <v>0</v>
      </c>
      <c r="Q309" s="27">
        <f>IF(ISBLANK(M309),,IF(ISBLANK(G309),,(IF(M309="WON-EW",((((N309-1)*J309)*'MONTH 2'!$B$2)+('MONTH 2'!$B$2*(N309-1))),IF(M309="WON",((((N309-1)*J309)*'MONTH 2'!$B$2)+('MONTH 2'!$B$2*(N309-1))),IF(M309="PLACED",((((N309-1)*J309)*'MONTH 2'!$B$2)-'MONTH 2'!$B$2),IF(J309=0,-'MONTH 2'!$B$2,IF(J309=0,-'MONTH 2'!$B$2,-('MONTH 2'!$B$2*2)))))))*E309))</f>
        <v>0</v>
      </c>
      <c r="R309" s="27">
        <f>IF(ISBLANK(M309),,IF(U309&lt;&gt;1,((IF(M309="WON-EW",(((K309-1)*'MONTH 2'!$B$2)*(1-$B$3))+(((L309-1)*'MONTH 2'!$B$2)*(1-$B$3)),IF(M309="WON",(((K309-1)*'MONTH 2'!$B$2)*(1-$B$3)),IF(M309="PLACED",(((L309-1)*'MONTH 2'!$B$2)*(1-$B$3))-'MONTH 2'!$B$2,IF(J309=0,-'MONTH 2'!$B$2,-('MONTH 2'!$B$2*2))))))*E309),0))</f>
        <v>0</v>
      </c>
      <c r="U309">
        <f t="shared" si="10"/>
        <v>1</v>
      </c>
    </row>
    <row r="310" spans="8:21" ht="16" x14ac:dyDescent="0.2">
      <c r="H310" s="22"/>
      <c r="I310" s="22"/>
      <c r="J310" s="22"/>
      <c r="M310" s="17"/>
      <c r="N310" s="26">
        <f>((G310-1)*(1-(IF(H310="no",0,'MONTH 2'!$B$3)))+1)</f>
        <v>5.0000000000000044E-2</v>
      </c>
      <c r="O310" s="26">
        <f t="shared" si="11"/>
        <v>0</v>
      </c>
      <c r="P310" s="28">
        <f>IF(ISBLANK(M310),,IF(ISBLANK(F310),,(IF(M310="WON-EW",((((F310-1)*J310)*'MONTH 2'!$B$2)+('MONTH 2'!$B$2*(F310-1))),IF(M310="WON",((((F310-1)*J310)*'MONTH 2'!$B$2)+('MONTH 2'!$B$2*(F310-1))),IF(M310="PLACED",((((F310-1)*J310)*'MONTH 2'!$B$2)-'MONTH 2'!$B$2),IF(J310=0,-'MONTH 2'!$B$2,IF(J310=0,-'MONTH 2'!$B$2,-('MONTH 2'!$B$2*2)))))))*E310))</f>
        <v>0</v>
      </c>
      <c r="Q310" s="27">
        <f>IF(ISBLANK(M310),,IF(ISBLANK(G310),,(IF(M310="WON-EW",((((N310-1)*J310)*'MONTH 2'!$B$2)+('MONTH 2'!$B$2*(N310-1))),IF(M310="WON",((((N310-1)*J310)*'MONTH 2'!$B$2)+('MONTH 2'!$B$2*(N310-1))),IF(M310="PLACED",((((N310-1)*J310)*'MONTH 2'!$B$2)-'MONTH 2'!$B$2),IF(J310=0,-'MONTH 2'!$B$2,IF(J310=0,-'MONTH 2'!$B$2,-('MONTH 2'!$B$2*2)))))))*E310))</f>
        <v>0</v>
      </c>
      <c r="R310" s="27">
        <f>IF(ISBLANK(M310),,IF(U310&lt;&gt;1,((IF(M310="WON-EW",(((K310-1)*'MONTH 2'!$B$2)*(1-$B$3))+(((L310-1)*'MONTH 2'!$B$2)*(1-$B$3)),IF(M310="WON",(((K310-1)*'MONTH 2'!$B$2)*(1-$B$3)),IF(M310="PLACED",(((L310-1)*'MONTH 2'!$B$2)*(1-$B$3))-'MONTH 2'!$B$2,IF(J310=0,-'MONTH 2'!$B$2,-('MONTH 2'!$B$2*2))))))*E310),0))</f>
        <v>0</v>
      </c>
      <c r="U310">
        <f t="shared" si="10"/>
        <v>1</v>
      </c>
    </row>
    <row r="311" spans="8:21" ht="16" x14ac:dyDescent="0.2">
      <c r="H311" s="22"/>
      <c r="I311" s="22"/>
      <c r="J311" s="22"/>
      <c r="M311" s="17"/>
      <c r="N311" s="26">
        <f>((G311-1)*(1-(IF(H311="no",0,'MONTH 2'!$B$3)))+1)</f>
        <v>5.0000000000000044E-2</v>
      </c>
      <c r="O311" s="26">
        <f t="shared" si="11"/>
        <v>0</v>
      </c>
      <c r="P311" s="28">
        <f>IF(ISBLANK(M311),,IF(ISBLANK(F311),,(IF(M311="WON-EW",((((F311-1)*J311)*'MONTH 2'!$B$2)+('MONTH 2'!$B$2*(F311-1))),IF(M311="WON",((((F311-1)*J311)*'MONTH 2'!$B$2)+('MONTH 2'!$B$2*(F311-1))),IF(M311="PLACED",((((F311-1)*J311)*'MONTH 2'!$B$2)-'MONTH 2'!$B$2),IF(J311=0,-'MONTH 2'!$B$2,IF(J311=0,-'MONTH 2'!$B$2,-('MONTH 2'!$B$2*2)))))))*E311))</f>
        <v>0</v>
      </c>
      <c r="Q311" s="27">
        <f>IF(ISBLANK(M311),,IF(ISBLANK(G311),,(IF(M311="WON-EW",((((N311-1)*J311)*'MONTH 2'!$B$2)+('MONTH 2'!$B$2*(N311-1))),IF(M311="WON",((((N311-1)*J311)*'MONTH 2'!$B$2)+('MONTH 2'!$B$2*(N311-1))),IF(M311="PLACED",((((N311-1)*J311)*'MONTH 2'!$B$2)-'MONTH 2'!$B$2),IF(J311=0,-'MONTH 2'!$B$2,IF(J311=0,-'MONTH 2'!$B$2,-('MONTH 2'!$B$2*2)))))))*E311))</f>
        <v>0</v>
      </c>
      <c r="R311" s="27">
        <f>IF(ISBLANK(M311),,IF(U311&lt;&gt;1,((IF(M311="WON-EW",(((K311-1)*'MONTH 2'!$B$2)*(1-$B$3))+(((L311-1)*'MONTH 2'!$B$2)*(1-$B$3)),IF(M311="WON",(((K311-1)*'MONTH 2'!$B$2)*(1-$B$3)),IF(M311="PLACED",(((L311-1)*'MONTH 2'!$B$2)*(1-$B$3))-'MONTH 2'!$B$2,IF(J311=0,-'MONTH 2'!$B$2,-('MONTH 2'!$B$2*2))))))*E311),0))</f>
        <v>0</v>
      </c>
      <c r="U311">
        <f t="shared" si="10"/>
        <v>1</v>
      </c>
    </row>
    <row r="312" spans="8:21" ht="16" x14ac:dyDescent="0.2">
      <c r="H312" s="22"/>
      <c r="I312" s="22"/>
      <c r="J312" s="22"/>
      <c r="M312" s="17"/>
      <c r="N312" s="26">
        <f>((G312-1)*(1-(IF(H312="no",0,'MONTH 2'!$B$3)))+1)</f>
        <v>5.0000000000000044E-2</v>
      </c>
      <c r="O312" s="26">
        <f t="shared" si="11"/>
        <v>0</v>
      </c>
      <c r="P312" s="28">
        <f>IF(ISBLANK(M312),,IF(ISBLANK(F312),,(IF(M312="WON-EW",((((F312-1)*J312)*'MONTH 2'!$B$2)+('MONTH 2'!$B$2*(F312-1))),IF(M312="WON",((((F312-1)*J312)*'MONTH 2'!$B$2)+('MONTH 2'!$B$2*(F312-1))),IF(M312="PLACED",((((F312-1)*J312)*'MONTH 2'!$B$2)-'MONTH 2'!$B$2),IF(J312=0,-'MONTH 2'!$B$2,IF(J312=0,-'MONTH 2'!$B$2,-('MONTH 2'!$B$2*2)))))))*E312))</f>
        <v>0</v>
      </c>
      <c r="Q312" s="27">
        <f>IF(ISBLANK(M312),,IF(ISBLANK(G312),,(IF(M312="WON-EW",((((N312-1)*J312)*'MONTH 2'!$B$2)+('MONTH 2'!$B$2*(N312-1))),IF(M312="WON",((((N312-1)*J312)*'MONTH 2'!$B$2)+('MONTH 2'!$B$2*(N312-1))),IF(M312="PLACED",((((N312-1)*J312)*'MONTH 2'!$B$2)-'MONTH 2'!$B$2),IF(J312=0,-'MONTH 2'!$B$2,IF(J312=0,-'MONTH 2'!$B$2,-('MONTH 2'!$B$2*2)))))))*E312))</f>
        <v>0</v>
      </c>
      <c r="R312" s="27">
        <f>IF(ISBLANK(M312),,IF(U312&lt;&gt;1,((IF(M312="WON-EW",(((K312-1)*'MONTH 2'!$B$2)*(1-$B$3))+(((L312-1)*'MONTH 2'!$B$2)*(1-$B$3)),IF(M312="WON",(((K312-1)*'MONTH 2'!$B$2)*(1-$B$3)),IF(M312="PLACED",(((L312-1)*'MONTH 2'!$B$2)*(1-$B$3))-'MONTH 2'!$B$2,IF(J312=0,-'MONTH 2'!$B$2,-('MONTH 2'!$B$2*2))))))*E312),0))</f>
        <v>0</v>
      </c>
      <c r="U312">
        <f t="shared" si="10"/>
        <v>1</v>
      </c>
    </row>
    <row r="313" spans="8:21" ht="16" x14ac:dyDescent="0.2">
      <c r="H313" s="22"/>
      <c r="I313" s="22"/>
      <c r="J313" s="22"/>
      <c r="M313" s="17"/>
      <c r="N313" s="26">
        <f>((G313-1)*(1-(IF(H313="no",0,'MONTH 2'!$B$3)))+1)</f>
        <v>5.0000000000000044E-2</v>
      </c>
      <c r="O313" s="26">
        <f t="shared" si="11"/>
        <v>0</v>
      </c>
      <c r="P313" s="28">
        <f>IF(ISBLANK(M313),,IF(ISBLANK(F313),,(IF(M313="WON-EW",((((F313-1)*J313)*'MONTH 2'!$B$2)+('MONTH 2'!$B$2*(F313-1))),IF(M313="WON",((((F313-1)*J313)*'MONTH 2'!$B$2)+('MONTH 2'!$B$2*(F313-1))),IF(M313="PLACED",((((F313-1)*J313)*'MONTH 2'!$B$2)-'MONTH 2'!$B$2),IF(J313=0,-'MONTH 2'!$B$2,IF(J313=0,-'MONTH 2'!$B$2,-('MONTH 2'!$B$2*2)))))))*E313))</f>
        <v>0</v>
      </c>
      <c r="Q313" s="27">
        <f>IF(ISBLANK(M313),,IF(ISBLANK(G313),,(IF(M313="WON-EW",((((N313-1)*J313)*'MONTH 2'!$B$2)+('MONTH 2'!$B$2*(N313-1))),IF(M313="WON",((((N313-1)*J313)*'MONTH 2'!$B$2)+('MONTH 2'!$B$2*(N313-1))),IF(M313="PLACED",((((N313-1)*J313)*'MONTH 2'!$B$2)-'MONTH 2'!$B$2),IF(J313=0,-'MONTH 2'!$B$2,IF(J313=0,-'MONTH 2'!$B$2,-('MONTH 2'!$B$2*2)))))))*E313))</f>
        <v>0</v>
      </c>
      <c r="R313" s="27">
        <f>IF(ISBLANK(M313),,IF(U313&lt;&gt;1,((IF(M313="WON-EW",(((K313-1)*'MONTH 2'!$B$2)*(1-$B$3))+(((L313-1)*'MONTH 2'!$B$2)*(1-$B$3)),IF(M313="WON",(((K313-1)*'MONTH 2'!$B$2)*(1-$B$3)),IF(M313="PLACED",(((L313-1)*'MONTH 2'!$B$2)*(1-$B$3))-'MONTH 2'!$B$2,IF(J313=0,-'MONTH 2'!$B$2,-('MONTH 2'!$B$2*2))))))*E313),0))</f>
        <v>0</v>
      </c>
      <c r="U313">
        <f t="shared" si="10"/>
        <v>1</v>
      </c>
    </row>
    <row r="314" spans="8:21" ht="16" x14ac:dyDescent="0.2">
      <c r="H314" s="22"/>
      <c r="I314" s="22"/>
      <c r="J314" s="22"/>
      <c r="M314" s="17"/>
      <c r="N314" s="26">
        <f>((G314-1)*(1-(IF(H314="no",0,'MONTH 2'!$B$3)))+1)</f>
        <v>5.0000000000000044E-2</v>
      </c>
      <c r="O314" s="26">
        <f t="shared" si="11"/>
        <v>0</v>
      </c>
      <c r="P314" s="28">
        <f>IF(ISBLANK(M314),,IF(ISBLANK(F314),,(IF(M314="WON-EW",((((F314-1)*J314)*'MONTH 2'!$B$2)+('MONTH 2'!$B$2*(F314-1))),IF(M314="WON",((((F314-1)*J314)*'MONTH 2'!$B$2)+('MONTH 2'!$B$2*(F314-1))),IF(M314="PLACED",((((F314-1)*J314)*'MONTH 2'!$B$2)-'MONTH 2'!$B$2),IF(J314=0,-'MONTH 2'!$B$2,IF(J314=0,-'MONTH 2'!$B$2,-('MONTH 2'!$B$2*2)))))))*E314))</f>
        <v>0</v>
      </c>
      <c r="Q314" s="27">
        <f>IF(ISBLANK(M314),,IF(ISBLANK(G314),,(IF(M314="WON-EW",((((N314-1)*J314)*'MONTH 2'!$B$2)+('MONTH 2'!$B$2*(N314-1))),IF(M314="WON",((((N314-1)*J314)*'MONTH 2'!$B$2)+('MONTH 2'!$B$2*(N314-1))),IF(M314="PLACED",((((N314-1)*J314)*'MONTH 2'!$B$2)-'MONTH 2'!$B$2),IF(J314=0,-'MONTH 2'!$B$2,IF(J314=0,-'MONTH 2'!$B$2,-('MONTH 2'!$B$2*2)))))))*E314))</f>
        <v>0</v>
      </c>
      <c r="R314" s="27">
        <f>IF(ISBLANK(M314),,IF(U314&lt;&gt;1,((IF(M314="WON-EW",(((K314-1)*'MONTH 2'!$B$2)*(1-$B$3))+(((L314-1)*'MONTH 2'!$B$2)*(1-$B$3)),IF(M314="WON",(((K314-1)*'MONTH 2'!$B$2)*(1-$B$3)),IF(M314="PLACED",(((L314-1)*'MONTH 2'!$B$2)*(1-$B$3))-'MONTH 2'!$B$2,IF(J314=0,-'MONTH 2'!$B$2,-('MONTH 2'!$B$2*2))))))*E314),0))</f>
        <v>0</v>
      </c>
      <c r="U314">
        <f t="shared" si="10"/>
        <v>1</v>
      </c>
    </row>
    <row r="315" spans="8:21" ht="16" x14ac:dyDescent="0.2">
      <c r="H315" s="22"/>
      <c r="I315" s="22"/>
      <c r="J315" s="22"/>
      <c r="M315" s="17"/>
      <c r="N315" s="26">
        <f>((G315-1)*(1-(IF(H315="no",0,'MONTH 2'!$B$3)))+1)</f>
        <v>5.0000000000000044E-2</v>
      </c>
      <c r="O315" s="26">
        <f t="shared" si="11"/>
        <v>0</v>
      </c>
      <c r="P315" s="28">
        <f>IF(ISBLANK(M315),,IF(ISBLANK(F315),,(IF(M315="WON-EW",((((F315-1)*J315)*'MONTH 2'!$B$2)+('MONTH 2'!$B$2*(F315-1))),IF(M315="WON",((((F315-1)*J315)*'MONTH 2'!$B$2)+('MONTH 2'!$B$2*(F315-1))),IF(M315="PLACED",((((F315-1)*J315)*'MONTH 2'!$B$2)-'MONTH 2'!$B$2),IF(J315=0,-'MONTH 2'!$B$2,IF(J315=0,-'MONTH 2'!$B$2,-('MONTH 2'!$B$2*2)))))))*E315))</f>
        <v>0</v>
      </c>
      <c r="Q315" s="27">
        <f>IF(ISBLANK(M315),,IF(ISBLANK(G315),,(IF(M315="WON-EW",((((N315-1)*J315)*'MONTH 2'!$B$2)+('MONTH 2'!$B$2*(N315-1))),IF(M315="WON",((((N315-1)*J315)*'MONTH 2'!$B$2)+('MONTH 2'!$B$2*(N315-1))),IF(M315="PLACED",((((N315-1)*J315)*'MONTH 2'!$B$2)-'MONTH 2'!$B$2),IF(J315=0,-'MONTH 2'!$B$2,IF(J315=0,-'MONTH 2'!$B$2,-('MONTH 2'!$B$2*2)))))))*E315))</f>
        <v>0</v>
      </c>
      <c r="R315" s="27">
        <f>IF(ISBLANK(M315),,IF(U315&lt;&gt;1,((IF(M315="WON-EW",(((K315-1)*'MONTH 2'!$B$2)*(1-$B$3))+(((L315-1)*'MONTH 2'!$B$2)*(1-$B$3)),IF(M315="WON",(((K315-1)*'MONTH 2'!$B$2)*(1-$B$3)),IF(M315="PLACED",(((L315-1)*'MONTH 2'!$B$2)*(1-$B$3))-'MONTH 2'!$B$2,IF(J315=0,-'MONTH 2'!$B$2,-('MONTH 2'!$B$2*2))))))*E315),0))</f>
        <v>0</v>
      </c>
      <c r="U315">
        <f t="shared" si="10"/>
        <v>1</v>
      </c>
    </row>
    <row r="316" spans="8:21" ht="16" x14ac:dyDescent="0.2">
      <c r="H316" s="22"/>
      <c r="I316" s="22"/>
      <c r="J316" s="22"/>
      <c r="M316" s="17"/>
      <c r="N316" s="26">
        <f>((G316-1)*(1-(IF(H316="no",0,'MONTH 2'!$B$3)))+1)</f>
        <v>5.0000000000000044E-2</v>
      </c>
      <c r="O316" s="26">
        <f t="shared" si="11"/>
        <v>0</v>
      </c>
      <c r="P316" s="28">
        <f>IF(ISBLANK(M316),,IF(ISBLANK(F316),,(IF(M316="WON-EW",((((F316-1)*J316)*'MONTH 2'!$B$2)+('MONTH 2'!$B$2*(F316-1))),IF(M316="WON",((((F316-1)*J316)*'MONTH 2'!$B$2)+('MONTH 2'!$B$2*(F316-1))),IF(M316="PLACED",((((F316-1)*J316)*'MONTH 2'!$B$2)-'MONTH 2'!$B$2),IF(J316=0,-'MONTH 2'!$B$2,IF(J316=0,-'MONTH 2'!$B$2,-('MONTH 2'!$B$2*2)))))))*E316))</f>
        <v>0</v>
      </c>
      <c r="Q316" s="27">
        <f>IF(ISBLANK(M316),,IF(ISBLANK(G316),,(IF(M316="WON-EW",((((N316-1)*J316)*'MONTH 2'!$B$2)+('MONTH 2'!$B$2*(N316-1))),IF(M316="WON",((((N316-1)*J316)*'MONTH 2'!$B$2)+('MONTH 2'!$B$2*(N316-1))),IF(M316="PLACED",((((N316-1)*J316)*'MONTH 2'!$B$2)-'MONTH 2'!$B$2),IF(J316=0,-'MONTH 2'!$B$2,IF(J316=0,-'MONTH 2'!$B$2,-('MONTH 2'!$B$2*2)))))))*E316))</f>
        <v>0</v>
      </c>
      <c r="R316" s="27">
        <f>IF(ISBLANK(M316),,IF(U316&lt;&gt;1,((IF(M316="WON-EW",(((K316-1)*'MONTH 2'!$B$2)*(1-$B$3))+(((L316-1)*'MONTH 2'!$B$2)*(1-$B$3)),IF(M316="WON",(((K316-1)*'MONTH 2'!$B$2)*(1-$B$3)),IF(M316="PLACED",(((L316-1)*'MONTH 2'!$B$2)*(1-$B$3))-'MONTH 2'!$B$2,IF(J316=0,-'MONTH 2'!$B$2,-('MONTH 2'!$B$2*2))))))*E316),0))</f>
        <v>0</v>
      </c>
      <c r="U316">
        <f t="shared" si="10"/>
        <v>1</v>
      </c>
    </row>
    <row r="317" spans="8:21" ht="16" x14ac:dyDescent="0.2">
      <c r="H317" s="22"/>
      <c r="I317" s="22"/>
      <c r="J317" s="22"/>
      <c r="M317" s="17"/>
      <c r="N317" s="26">
        <f>((G317-1)*(1-(IF(H317="no",0,'MONTH 2'!$B$3)))+1)</f>
        <v>5.0000000000000044E-2</v>
      </c>
      <c r="O317" s="26">
        <f t="shared" si="11"/>
        <v>0</v>
      </c>
      <c r="P317" s="28">
        <f>IF(ISBLANK(M317),,IF(ISBLANK(F317),,(IF(M317="WON-EW",((((F317-1)*J317)*'MONTH 2'!$B$2)+('MONTH 2'!$B$2*(F317-1))),IF(M317="WON",((((F317-1)*J317)*'MONTH 2'!$B$2)+('MONTH 2'!$B$2*(F317-1))),IF(M317="PLACED",((((F317-1)*J317)*'MONTH 2'!$B$2)-'MONTH 2'!$B$2),IF(J317=0,-'MONTH 2'!$B$2,IF(J317=0,-'MONTH 2'!$B$2,-('MONTH 2'!$B$2*2)))))))*E317))</f>
        <v>0</v>
      </c>
      <c r="Q317" s="27">
        <f>IF(ISBLANK(M317),,IF(ISBLANK(G317),,(IF(M317="WON-EW",((((N317-1)*J317)*'MONTH 2'!$B$2)+('MONTH 2'!$B$2*(N317-1))),IF(M317="WON",((((N317-1)*J317)*'MONTH 2'!$B$2)+('MONTH 2'!$B$2*(N317-1))),IF(M317="PLACED",((((N317-1)*J317)*'MONTH 2'!$B$2)-'MONTH 2'!$B$2),IF(J317=0,-'MONTH 2'!$B$2,IF(J317=0,-'MONTH 2'!$B$2,-('MONTH 2'!$B$2*2)))))))*E317))</f>
        <v>0</v>
      </c>
      <c r="R317" s="27">
        <f>IF(ISBLANK(M317),,IF(U317&lt;&gt;1,((IF(M317="WON-EW",(((K317-1)*'MONTH 2'!$B$2)*(1-$B$3))+(((L317-1)*'MONTH 2'!$B$2)*(1-$B$3)),IF(M317="WON",(((K317-1)*'MONTH 2'!$B$2)*(1-$B$3)),IF(M317="PLACED",(((L317-1)*'MONTH 2'!$B$2)*(1-$B$3))-'MONTH 2'!$B$2,IF(J317=0,-'MONTH 2'!$B$2,-('MONTH 2'!$B$2*2))))))*E317),0))</f>
        <v>0</v>
      </c>
      <c r="U317">
        <f t="shared" si="10"/>
        <v>1</v>
      </c>
    </row>
    <row r="318" spans="8:21" ht="16" x14ac:dyDescent="0.2">
      <c r="H318" s="22"/>
      <c r="I318" s="22"/>
      <c r="J318" s="22"/>
      <c r="M318" s="17"/>
      <c r="N318" s="26">
        <f>((G318-1)*(1-(IF(H318="no",0,'MONTH 2'!$B$3)))+1)</f>
        <v>5.0000000000000044E-2</v>
      </c>
      <c r="O318" s="26">
        <f t="shared" si="11"/>
        <v>0</v>
      </c>
      <c r="P318" s="28">
        <f>IF(ISBLANK(M318),,IF(ISBLANK(F318),,(IF(M318="WON-EW",((((F318-1)*J318)*'MONTH 2'!$B$2)+('MONTH 2'!$B$2*(F318-1))),IF(M318="WON",((((F318-1)*J318)*'MONTH 2'!$B$2)+('MONTH 2'!$B$2*(F318-1))),IF(M318="PLACED",((((F318-1)*J318)*'MONTH 2'!$B$2)-'MONTH 2'!$B$2),IF(J318=0,-'MONTH 2'!$B$2,IF(J318=0,-'MONTH 2'!$B$2,-('MONTH 2'!$B$2*2)))))))*E318))</f>
        <v>0</v>
      </c>
      <c r="Q318" s="27">
        <f>IF(ISBLANK(M318),,IF(ISBLANK(G318),,(IF(M318="WON-EW",((((N318-1)*J318)*'MONTH 2'!$B$2)+('MONTH 2'!$B$2*(N318-1))),IF(M318="WON",((((N318-1)*J318)*'MONTH 2'!$B$2)+('MONTH 2'!$B$2*(N318-1))),IF(M318="PLACED",((((N318-1)*J318)*'MONTH 2'!$B$2)-'MONTH 2'!$B$2),IF(J318=0,-'MONTH 2'!$B$2,IF(J318=0,-'MONTH 2'!$B$2,-('MONTH 2'!$B$2*2)))))))*E318))</f>
        <v>0</v>
      </c>
      <c r="R318" s="27">
        <f>IF(ISBLANK(M318),,IF(U318&lt;&gt;1,((IF(M318="WON-EW",(((K318-1)*'MONTH 2'!$B$2)*(1-$B$3))+(((L318-1)*'MONTH 2'!$B$2)*(1-$B$3)),IF(M318="WON",(((K318-1)*'MONTH 2'!$B$2)*(1-$B$3)),IF(M318="PLACED",(((L318-1)*'MONTH 2'!$B$2)*(1-$B$3))-'MONTH 2'!$B$2,IF(J318=0,-'MONTH 2'!$B$2,-('MONTH 2'!$B$2*2))))))*E318),0))</f>
        <v>0</v>
      </c>
      <c r="U318">
        <f t="shared" si="10"/>
        <v>1</v>
      </c>
    </row>
    <row r="319" spans="8:21" ht="16" x14ac:dyDescent="0.2">
      <c r="H319" s="22"/>
      <c r="I319" s="22"/>
      <c r="J319" s="22"/>
      <c r="M319" s="17"/>
      <c r="N319" s="26">
        <f>((G319-1)*(1-(IF(H319="no",0,'MONTH 2'!$B$3)))+1)</f>
        <v>5.0000000000000044E-2</v>
      </c>
      <c r="O319" s="26">
        <f t="shared" si="11"/>
        <v>0</v>
      </c>
      <c r="P319" s="28">
        <f>IF(ISBLANK(M319),,IF(ISBLANK(F319),,(IF(M319="WON-EW",((((F319-1)*J319)*'MONTH 2'!$B$2)+('MONTH 2'!$B$2*(F319-1))),IF(M319="WON",((((F319-1)*J319)*'MONTH 2'!$B$2)+('MONTH 2'!$B$2*(F319-1))),IF(M319="PLACED",((((F319-1)*J319)*'MONTH 2'!$B$2)-'MONTH 2'!$B$2),IF(J319=0,-'MONTH 2'!$B$2,IF(J319=0,-'MONTH 2'!$B$2,-('MONTH 2'!$B$2*2)))))))*E319))</f>
        <v>0</v>
      </c>
      <c r="Q319" s="27">
        <f>IF(ISBLANK(M319),,IF(ISBLANK(G319),,(IF(M319="WON-EW",((((N319-1)*J319)*'MONTH 2'!$B$2)+('MONTH 2'!$B$2*(N319-1))),IF(M319="WON",((((N319-1)*J319)*'MONTH 2'!$B$2)+('MONTH 2'!$B$2*(N319-1))),IF(M319="PLACED",((((N319-1)*J319)*'MONTH 2'!$B$2)-'MONTH 2'!$B$2),IF(J319=0,-'MONTH 2'!$B$2,IF(J319=0,-'MONTH 2'!$B$2,-('MONTH 2'!$B$2*2)))))))*E319))</f>
        <v>0</v>
      </c>
      <c r="R319" s="27">
        <f>IF(ISBLANK(M319),,IF(U319&lt;&gt;1,((IF(M319="WON-EW",(((K319-1)*'MONTH 2'!$B$2)*(1-$B$3))+(((L319-1)*'MONTH 2'!$B$2)*(1-$B$3)),IF(M319="WON",(((K319-1)*'MONTH 2'!$B$2)*(1-$B$3)),IF(M319="PLACED",(((L319-1)*'MONTH 2'!$B$2)*(1-$B$3))-'MONTH 2'!$B$2,IF(J319=0,-'MONTH 2'!$B$2,-('MONTH 2'!$B$2*2))))))*E319),0))</f>
        <v>0</v>
      </c>
      <c r="U319">
        <f t="shared" si="10"/>
        <v>1</v>
      </c>
    </row>
    <row r="320" spans="8:21" ht="16" x14ac:dyDescent="0.2">
      <c r="H320" s="22"/>
      <c r="I320" s="22"/>
      <c r="J320" s="22"/>
      <c r="M320" s="17"/>
      <c r="N320" s="26">
        <f>((G320-1)*(1-(IF(H320="no",0,'MONTH 2'!$B$3)))+1)</f>
        <v>5.0000000000000044E-2</v>
      </c>
      <c r="O320" s="26">
        <f t="shared" si="11"/>
        <v>0</v>
      </c>
      <c r="P320" s="28">
        <f>IF(ISBLANK(M320),,IF(ISBLANK(F320),,(IF(M320="WON-EW",((((F320-1)*J320)*'MONTH 2'!$B$2)+('MONTH 2'!$B$2*(F320-1))),IF(M320="WON",((((F320-1)*J320)*'MONTH 2'!$B$2)+('MONTH 2'!$B$2*(F320-1))),IF(M320="PLACED",((((F320-1)*J320)*'MONTH 2'!$B$2)-'MONTH 2'!$B$2),IF(J320=0,-'MONTH 2'!$B$2,IF(J320=0,-'MONTH 2'!$B$2,-('MONTH 2'!$B$2*2)))))))*E320))</f>
        <v>0</v>
      </c>
      <c r="Q320" s="27">
        <f>IF(ISBLANK(M320),,IF(ISBLANK(G320),,(IF(M320="WON-EW",((((N320-1)*J320)*'MONTH 2'!$B$2)+('MONTH 2'!$B$2*(N320-1))),IF(M320="WON",((((N320-1)*J320)*'MONTH 2'!$B$2)+('MONTH 2'!$B$2*(N320-1))),IF(M320="PLACED",((((N320-1)*J320)*'MONTH 2'!$B$2)-'MONTH 2'!$B$2),IF(J320=0,-'MONTH 2'!$B$2,IF(J320=0,-'MONTH 2'!$B$2,-('MONTH 2'!$B$2*2)))))))*E320))</f>
        <v>0</v>
      </c>
      <c r="R320" s="27">
        <f>IF(ISBLANK(M320),,IF(U320&lt;&gt;1,((IF(M320="WON-EW",(((K320-1)*'MONTH 2'!$B$2)*(1-$B$3))+(((L320-1)*'MONTH 2'!$B$2)*(1-$B$3)),IF(M320="WON",(((K320-1)*'MONTH 2'!$B$2)*(1-$B$3)),IF(M320="PLACED",(((L320-1)*'MONTH 2'!$B$2)*(1-$B$3))-'MONTH 2'!$B$2,IF(J320=0,-'MONTH 2'!$B$2,-('MONTH 2'!$B$2*2))))))*E320),0))</f>
        <v>0</v>
      </c>
      <c r="U320">
        <f t="shared" si="10"/>
        <v>1</v>
      </c>
    </row>
    <row r="321" spans="8:21" ht="16" x14ac:dyDescent="0.2">
      <c r="H321" s="22"/>
      <c r="I321" s="22"/>
      <c r="J321" s="22"/>
      <c r="M321" s="17"/>
      <c r="N321" s="26">
        <f>((G321-1)*(1-(IF(H321="no",0,'MONTH 2'!$B$3)))+1)</f>
        <v>5.0000000000000044E-2</v>
      </c>
      <c r="O321" s="26">
        <f t="shared" si="11"/>
        <v>0</v>
      </c>
      <c r="P321" s="28">
        <f>IF(ISBLANK(M321),,IF(ISBLANK(F321),,(IF(M321="WON-EW",((((F321-1)*J321)*'MONTH 2'!$B$2)+('MONTH 2'!$B$2*(F321-1))),IF(M321="WON",((((F321-1)*J321)*'MONTH 2'!$B$2)+('MONTH 2'!$B$2*(F321-1))),IF(M321="PLACED",((((F321-1)*J321)*'MONTH 2'!$B$2)-'MONTH 2'!$B$2),IF(J321=0,-'MONTH 2'!$B$2,IF(J321=0,-'MONTH 2'!$B$2,-('MONTH 2'!$B$2*2)))))))*E321))</f>
        <v>0</v>
      </c>
      <c r="Q321" s="27">
        <f>IF(ISBLANK(M321),,IF(ISBLANK(G321),,(IF(M321="WON-EW",((((N321-1)*J321)*'MONTH 2'!$B$2)+('MONTH 2'!$B$2*(N321-1))),IF(M321="WON",((((N321-1)*J321)*'MONTH 2'!$B$2)+('MONTH 2'!$B$2*(N321-1))),IF(M321="PLACED",((((N321-1)*J321)*'MONTH 2'!$B$2)-'MONTH 2'!$B$2),IF(J321=0,-'MONTH 2'!$B$2,IF(J321=0,-'MONTH 2'!$B$2,-('MONTH 2'!$B$2*2)))))))*E321))</f>
        <v>0</v>
      </c>
      <c r="R321" s="27">
        <f>IF(ISBLANK(M321),,IF(U321&lt;&gt;1,((IF(M321="WON-EW",(((K321-1)*'MONTH 2'!$B$2)*(1-$B$3))+(((L321-1)*'MONTH 2'!$B$2)*(1-$B$3)),IF(M321="WON",(((K321-1)*'MONTH 2'!$B$2)*(1-$B$3)),IF(M321="PLACED",(((L321-1)*'MONTH 2'!$B$2)*(1-$B$3))-'MONTH 2'!$B$2,IF(J321=0,-'MONTH 2'!$B$2,-('MONTH 2'!$B$2*2))))))*E321),0))</f>
        <v>0</v>
      </c>
      <c r="U321">
        <f t="shared" si="10"/>
        <v>1</v>
      </c>
    </row>
    <row r="322" spans="8:21" ht="16" x14ac:dyDescent="0.2">
      <c r="H322" s="22"/>
      <c r="I322" s="22"/>
      <c r="J322" s="22"/>
      <c r="M322" s="17"/>
      <c r="N322" s="26">
        <f>((G322-1)*(1-(IF(H322="no",0,'MONTH 2'!$B$3)))+1)</f>
        <v>5.0000000000000044E-2</v>
      </c>
      <c r="O322" s="26">
        <f t="shared" si="11"/>
        <v>0</v>
      </c>
      <c r="P322" s="28">
        <f>IF(ISBLANK(M322),,IF(ISBLANK(F322),,(IF(M322="WON-EW",((((F322-1)*J322)*'MONTH 2'!$B$2)+('MONTH 2'!$B$2*(F322-1))),IF(M322="WON",((((F322-1)*J322)*'MONTH 2'!$B$2)+('MONTH 2'!$B$2*(F322-1))),IF(M322="PLACED",((((F322-1)*J322)*'MONTH 2'!$B$2)-'MONTH 2'!$B$2),IF(J322=0,-'MONTH 2'!$B$2,IF(J322=0,-'MONTH 2'!$B$2,-('MONTH 2'!$B$2*2)))))))*E322))</f>
        <v>0</v>
      </c>
      <c r="Q322" s="27">
        <f>IF(ISBLANK(M322),,IF(ISBLANK(G322),,(IF(M322="WON-EW",((((N322-1)*J322)*'MONTH 2'!$B$2)+('MONTH 2'!$B$2*(N322-1))),IF(M322="WON",((((N322-1)*J322)*'MONTH 2'!$B$2)+('MONTH 2'!$B$2*(N322-1))),IF(M322="PLACED",((((N322-1)*J322)*'MONTH 2'!$B$2)-'MONTH 2'!$B$2),IF(J322=0,-'MONTH 2'!$B$2,IF(J322=0,-'MONTH 2'!$B$2,-('MONTH 2'!$B$2*2)))))))*E322))</f>
        <v>0</v>
      </c>
      <c r="R322" s="27">
        <f>IF(ISBLANK(M322),,IF(U322&lt;&gt;1,((IF(M322="WON-EW",(((K322-1)*'MONTH 2'!$B$2)*(1-$B$3))+(((L322-1)*'MONTH 2'!$B$2)*(1-$B$3)),IF(M322="WON",(((K322-1)*'MONTH 2'!$B$2)*(1-$B$3)),IF(M322="PLACED",(((L322-1)*'MONTH 2'!$B$2)*(1-$B$3))-'MONTH 2'!$B$2,IF(J322=0,-'MONTH 2'!$B$2,-('MONTH 2'!$B$2*2))))))*E322),0))</f>
        <v>0</v>
      </c>
      <c r="U322">
        <f t="shared" si="10"/>
        <v>1</v>
      </c>
    </row>
    <row r="323" spans="8:21" ht="16" x14ac:dyDescent="0.2">
      <c r="H323" s="22"/>
      <c r="I323" s="22"/>
      <c r="J323" s="22"/>
      <c r="M323" s="17"/>
      <c r="N323" s="26">
        <f>((G323-1)*(1-(IF(H323="no",0,'MONTH 2'!$B$3)))+1)</f>
        <v>5.0000000000000044E-2</v>
      </c>
      <c r="O323" s="26">
        <f t="shared" si="11"/>
        <v>0</v>
      </c>
      <c r="P323" s="28">
        <f>IF(ISBLANK(M323),,IF(ISBLANK(F323),,(IF(M323="WON-EW",((((F323-1)*J323)*'MONTH 2'!$B$2)+('MONTH 2'!$B$2*(F323-1))),IF(M323="WON",((((F323-1)*J323)*'MONTH 2'!$B$2)+('MONTH 2'!$B$2*(F323-1))),IF(M323="PLACED",((((F323-1)*J323)*'MONTH 2'!$B$2)-'MONTH 2'!$B$2),IF(J323=0,-'MONTH 2'!$B$2,IF(J323=0,-'MONTH 2'!$B$2,-('MONTH 2'!$B$2*2)))))))*E323))</f>
        <v>0</v>
      </c>
      <c r="Q323" s="27">
        <f>IF(ISBLANK(M323),,IF(ISBLANK(G323),,(IF(M323="WON-EW",((((N323-1)*J323)*'MONTH 2'!$B$2)+('MONTH 2'!$B$2*(N323-1))),IF(M323="WON",((((N323-1)*J323)*'MONTH 2'!$B$2)+('MONTH 2'!$B$2*(N323-1))),IF(M323="PLACED",((((N323-1)*J323)*'MONTH 2'!$B$2)-'MONTH 2'!$B$2),IF(J323=0,-'MONTH 2'!$B$2,IF(J323=0,-'MONTH 2'!$B$2,-('MONTH 2'!$B$2*2)))))))*E323))</f>
        <v>0</v>
      </c>
      <c r="R323" s="27">
        <f>IF(ISBLANK(M323),,IF(U323&lt;&gt;1,((IF(M323="WON-EW",(((K323-1)*'MONTH 2'!$B$2)*(1-$B$3))+(((L323-1)*'MONTH 2'!$B$2)*(1-$B$3)),IF(M323="WON",(((K323-1)*'MONTH 2'!$B$2)*(1-$B$3)),IF(M323="PLACED",(((L323-1)*'MONTH 2'!$B$2)*(1-$B$3))-'MONTH 2'!$B$2,IF(J323=0,-'MONTH 2'!$B$2,-('MONTH 2'!$B$2*2))))))*E323),0))</f>
        <v>0</v>
      </c>
      <c r="U323">
        <f t="shared" si="10"/>
        <v>1</v>
      </c>
    </row>
    <row r="324" spans="8:21" ht="16" x14ac:dyDescent="0.2">
      <c r="H324" s="22"/>
      <c r="I324" s="22"/>
      <c r="J324" s="22"/>
      <c r="M324" s="17"/>
      <c r="N324" s="26">
        <f>((G324-1)*(1-(IF(H324="no",0,'MONTH 2'!$B$3)))+1)</f>
        <v>5.0000000000000044E-2</v>
      </c>
      <c r="O324" s="26">
        <f t="shared" si="11"/>
        <v>0</v>
      </c>
      <c r="P324" s="28">
        <f>IF(ISBLANK(M324),,IF(ISBLANK(F324),,(IF(M324="WON-EW",((((F324-1)*J324)*'MONTH 2'!$B$2)+('MONTH 2'!$B$2*(F324-1))),IF(M324="WON",((((F324-1)*J324)*'MONTH 2'!$B$2)+('MONTH 2'!$B$2*(F324-1))),IF(M324="PLACED",((((F324-1)*J324)*'MONTH 2'!$B$2)-'MONTH 2'!$B$2),IF(J324=0,-'MONTH 2'!$B$2,IF(J324=0,-'MONTH 2'!$B$2,-('MONTH 2'!$B$2*2)))))))*E324))</f>
        <v>0</v>
      </c>
      <c r="Q324" s="27">
        <f>IF(ISBLANK(M324),,IF(ISBLANK(G324),,(IF(M324="WON-EW",((((N324-1)*J324)*'MONTH 2'!$B$2)+('MONTH 2'!$B$2*(N324-1))),IF(M324="WON",((((N324-1)*J324)*'MONTH 2'!$B$2)+('MONTH 2'!$B$2*(N324-1))),IF(M324="PLACED",((((N324-1)*J324)*'MONTH 2'!$B$2)-'MONTH 2'!$B$2),IF(J324=0,-'MONTH 2'!$B$2,IF(J324=0,-'MONTH 2'!$B$2,-('MONTH 2'!$B$2*2)))))))*E324))</f>
        <v>0</v>
      </c>
      <c r="R324" s="27">
        <f>IF(ISBLANK(M324),,IF(U324&lt;&gt;1,((IF(M324="WON-EW",(((K324-1)*'MONTH 2'!$B$2)*(1-$B$3))+(((L324-1)*'MONTH 2'!$B$2)*(1-$B$3)),IF(M324="WON",(((K324-1)*'MONTH 2'!$B$2)*(1-$B$3)),IF(M324="PLACED",(((L324-1)*'MONTH 2'!$B$2)*(1-$B$3))-'MONTH 2'!$B$2,IF(J324=0,-'MONTH 2'!$B$2,-('MONTH 2'!$B$2*2))))))*E324),0))</f>
        <v>0</v>
      </c>
      <c r="U324">
        <f t="shared" si="10"/>
        <v>1</v>
      </c>
    </row>
    <row r="325" spans="8:21" ht="16" x14ac:dyDescent="0.2">
      <c r="H325" s="22"/>
      <c r="I325" s="22"/>
      <c r="J325" s="22"/>
      <c r="M325" s="17"/>
      <c r="N325" s="26">
        <f>((G325-1)*(1-(IF(H325="no",0,'MONTH 2'!$B$3)))+1)</f>
        <v>5.0000000000000044E-2</v>
      </c>
      <c r="O325" s="26">
        <f t="shared" si="11"/>
        <v>0</v>
      </c>
      <c r="P325" s="28">
        <f>IF(ISBLANK(M325),,IF(ISBLANK(F325),,(IF(M325="WON-EW",((((F325-1)*J325)*'MONTH 2'!$B$2)+('MONTH 2'!$B$2*(F325-1))),IF(M325="WON",((((F325-1)*J325)*'MONTH 2'!$B$2)+('MONTH 2'!$B$2*(F325-1))),IF(M325="PLACED",((((F325-1)*J325)*'MONTH 2'!$B$2)-'MONTH 2'!$B$2),IF(J325=0,-'MONTH 2'!$B$2,IF(J325=0,-'MONTH 2'!$B$2,-('MONTH 2'!$B$2*2)))))))*E325))</f>
        <v>0</v>
      </c>
      <c r="Q325" s="27">
        <f>IF(ISBLANK(M325),,IF(ISBLANK(G325),,(IF(M325="WON-EW",((((N325-1)*J325)*'MONTH 2'!$B$2)+('MONTH 2'!$B$2*(N325-1))),IF(M325="WON",((((N325-1)*J325)*'MONTH 2'!$B$2)+('MONTH 2'!$B$2*(N325-1))),IF(M325="PLACED",((((N325-1)*J325)*'MONTH 2'!$B$2)-'MONTH 2'!$B$2),IF(J325=0,-'MONTH 2'!$B$2,IF(J325=0,-'MONTH 2'!$B$2,-('MONTH 2'!$B$2*2)))))))*E325))</f>
        <v>0</v>
      </c>
      <c r="R325" s="27">
        <f>IF(ISBLANK(M325),,IF(U325&lt;&gt;1,((IF(M325="WON-EW",(((K325-1)*'MONTH 2'!$B$2)*(1-$B$3))+(((L325-1)*'MONTH 2'!$B$2)*(1-$B$3)),IF(M325="WON",(((K325-1)*'MONTH 2'!$B$2)*(1-$B$3)),IF(M325="PLACED",(((L325-1)*'MONTH 2'!$B$2)*(1-$B$3))-'MONTH 2'!$B$2,IF(J325=0,-'MONTH 2'!$B$2,-('MONTH 2'!$B$2*2))))))*E325),0))</f>
        <v>0</v>
      </c>
      <c r="U325">
        <f t="shared" si="10"/>
        <v>1</v>
      </c>
    </row>
    <row r="326" spans="8:21" ht="16" x14ac:dyDescent="0.2">
      <c r="H326" s="22"/>
      <c r="I326" s="22"/>
      <c r="J326" s="22"/>
      <c r="M326" s="17"/>
      <c r="N326" s="26">
        <f>((G326-1)*(1-(IF(H326="no",0,'MONTH 2'!$B$3)))+1)</f>
        <v>5.0000000000000044E-2</v>
      </c>
      <c r="O326" s="26">
        <f t="shared" si="11"/>
        <v>0</v>
      </c>
      <c r="P326" s="28">
        <f>IF(ISBLANK(M326),,IF(ISBLANK(F326),,(IF(M326="WON-EW",((((F326-1)*J326)*'MONTH 2'!$B$2)+('MONTH 2'!$B$2*(F326-1))),IF(M326="WON",((((F326-1)*J326)*'MONTH 2'!$B$2)+('MONTH 2'!$B$2*(F326-1))),IF(M326="PLACED",((((F326-1)*J326)*'MONTH 2'!$B$2)-'MONTH 2'!$B$2),IF(J326=0,-'MONTH 2'!$B$2,IF(J326=0,-'MONTH 2'!$B$2,-('MONTH 2'!$B$2*2)))))))*E326))</f>
        <v>0</v>
      </c>
      <c r="Q326" s="27">
        <f>IF(ISBLANK(M326),,IF(ISBLANK(G326),,(IF(M326="WON-EW",((((N326-1)*J326)*'MONTH 2'!$B$2)+('MONTH 2'!$B$2*(N326-1))),IF(M326="WON",((((N326-1)*J326)*'MONTH 2'!$B$2)+('MONTH 2'!$B$2*(N326-1))),IF(M326="PLACED",((((N326-1)*J326)*'MONTH 2'!$B$2)-'MONTH 2'!$B$2),IF(J326=0,-'MONTH 2'!$B$2,IF(J326=0,-'MONTH 2'!$B$2,-('MONTH 2'!$B$2*2)))))))*E326))</f>
        <v>0</v>
      </c>
      <c r="R326" s="27">
        <f>IF(ISBLANK(M326),,IF(U326&lt;&gt;1,((IF(M326="WON-EW",(((K326-1)*'MONTH 2'!$B$2)*(1-$B$3))+(((L326-1)*'MONTH 2'!$B$2)*(1-$B$3)),IF(M326="WON",(((K326-1)*'MONTH 2'!$B$2)*(1-$B$3)),IF(M326="PLACED",(((L326-1)*'MONTH 2'!$B$2)*(1-$B$3))-'MONTH 2'!$B$2,IF(J326=0,-'MONTH 2'!$B$2,-('MONTH 2'!$B$2*2))))))*E326),0))</f>
        <v>0</v>
      </c>
      <c r="U326">
        <f t="shared" si="10"/>
        <v>1</v>
      </c>
    </row>
    <row r="327" spans="8:21" ht="16" x14ac:dyDescent="0.2">
      <c r="H327" s="22"/>
      <c r="I327" s="22"/>
      <c r="J327" s="22"/>
      <c r="M327" s="17"/>
      <c r="N327" s="26">
        <f>((G327-1)*(1-(IF(H327="no",0,'MONTH 2'!$B$3)))+1)</f>
        <v>5.0000000000000044E-2</v>
      </c>
      <c r="O327" s="26">
        <f t="shared" si="11"/>
        <v>0</v>
      </c>
      <c r="P327" s="28">
        <f>IF(ISBLANK(M327),,IF(ISBLANK(F327),,(IF(M327="WON-EW",((((F327-1)*J327)*'MONTH 2'!$B$2)+('MONTH 2'!$B$2*(F327-1))),IF(M327="WON",((((F327-1)*J327)*'MONTH 2'!$B$2)+('MONTH 2'!$B$2*(F327-1))),IF(M327="PLACED",((((F327-1)*J327)*'MONTH 2'!$B$2)-'MONTH 2'!$B$2),IF(J327=0,-'MONTH 2'!$B$2,IF(J327=0,-'MONTH 2'!$B$2,-('MONTH 2'!$B$2*2)))))))*E327))</f>
        <v>0</v>
      </c>
      <c r="Q327" s="27">
        <f>IF(ISBLANK(M327),,IF(ISBLANK(G327),,(IF(M327="WON-EW",((((N327-1)*J327)*'MONTH 2'!$B$2)+('MONTH 2'!$B$2*(N327-1))),IF(M327="WON",((((N327-1)*J327)*'MONTH 2'!$B$2)+('MONTH 2'!$B$2*(N327-1))),IF(M327="PLACED",((((N327-1)*J327)*'MONTH 2'!$B$2)-'MONTH 2'!$B$2),IF(J327=0,-'MONTH 2'!$B$2,IF(J327=0,-'MONTH 2'!$B$2,-('MONTH 2'!$B$2*2)))))))*E327))</f>
        <v>0</v>
      </c>
      <c r="R327" s="27">
        <f>IF(ISBLANK(M327),,IF(U327&lt;&gt;1,((IF(M327="WON-EW",(((K327-1)*'MONTH 2'!$B$2)*(1-$B$3))+(((L327-1)*'MONTH 2'!$B$2)*(1-$B$3)),IF(M327="WON",(((K327-1)*'MONTH 2'!$B$2)*(1-$B$3)),IF(M327="PLACED",(((L327-1)*'MONTH 2'!$B$2)*(1-$B$3))-'MONTH 2'!$B$2,IF(J327=0,-'MONTH 2'!$B$2,-('MONTH 2'!$B$2*2))))))*E327),0))</f>
        <v>0</v>
      </c>
      <c r="U327">
        <f t="shared" si="10"/>
        <v>1</v>
      </c>
    </row>
    <row r="328" spans="8:21" ht="16" x14ac:dyDescent="0.2">
      <c r="H328" s="22"/>
      <c r="I328" s="22"/>
      <c r="J328" s="22"/>
      <c r="M328" s="17"/>
      <c r="N328" s="26">
        <f>((G328-1)*(1-(IF(H328="no",0,'MONTH 2'!$B$3)))+1)</f>
        <v>5.0000000000000044E-2</v>
      </c>
      <c r="O328" s="26">
        <f t="shared" si="11"/>
        <v>0</v>
      </c>
      <c r="P328" s="28">
        <f>IF(ISBLANK(M328),,IF(ISBLANK(F328),,(IF(M328="WON-EW",((((F328-1)*J328)*'MONTH 2'!$B$2)+('MONTH 2'!$B$2*(F328-1))),IF(M328="WON",((((F328-1)*J328)*'MONTH 2'!$B$2)+('MONTH 2'!$B$2*(F328-1))),IF(M328="PLACED",((((F328-1)*J328)*'MONTH 2'!$B$2)-'MONTH 2'!$B$2),IF(J328=0,-'MONTH 2'!$B$2,IF(J328=0,-'MONTH 2'!$B$2,-('MONTH 2'!$B$2*2)))))))*E328))</f>
        <v>0</v>
      </c>
      <c r="Q328" s="27">
        <f>IF(ISBLANK(M328),,IF(ISBLANK(G328),,(IF(M328="WON-EW",((((N328-1)*J328)*'MONTH 2'!$B$2)+('MONTH 2'!$B$2*(N328-1))),IF(M328="WON",((((N328-1)*J328)*'MONTH 2'!$B$2)+('MONTH 2'!$B$2*(N328-1))),IF(M328="PLACED",((((N328-1)*J328)*'MONTH 2'!$B$2)-'MONTH 2'!$B$2),IF(J328=0,-'MONTH 2'!$B$2,IF(J328=0,-'MONTH 2'!$B$2,-('MONTH 2'!$B$2*2)))))))*E328))</f>
        <v>0</v>
      </c>
      <c r="R328" s="27">
        <f>IF(ISBLANK(M328),,IF(U328&lt;&gt;1,((IF(M328="WON-EW",(((K328-1)*'MONTH 2'!$B$2)*(1-$B$3))+(((L328-1)*'MONTH 2'!$B$2)*(1-$B$3)),IF(M328="WON",(((K328-1)*'MONTH 2'!$B$2)*(1-$B$3)),IF(M328="PLACED",(((L328-1)*'MONTH 2'!$B$2)*(1-$B$3))-'MONTH 2'!$B$2,IF(J328=0,-'MONTH 2'!$B$2,-('MONTH 2'!$B$2*2))))))*E328),0))</f>
        <v>0</v>
      </c>
      <c r="U328">
        <f t="shared" si="10"/>
        <v>1</v>
      </c>
    </row>
    <row r="329" spans="8:21" ht="16" x14ac:dyDescent="0.2">
      <c r="H329" s="22"/>
      <c r="I329" s="22"/>
      <c r="J329" s="22"/>
      <c r="M329" s="17"/>
      <c r="N329" s="26">
        <f>((G329-1)*(1-(IF(H329="no",0,'MONTH 2'!$B$3)))+1)</f>
        <v>5.0000000000000044E-2</v>
      </c>
      <c r="O329" s="26">
        <f t="shared" si="11"/>
        <v>0</v>
      </c>
      <c r="P329" s="28">
        <f>IF(ISBLANK(M329),,IF(ISBLANK(F329),,(IF(M329="WON-EW",((((F329-1)*J329)*'MONTH 2'!$B$2)+('MONTH 2'!$B$2*(F329-1))),IF(M329="WON",((((F329-1)*J329)*'MONTH 2'!$B$2)+('MONTH 2'!$B$2*(F329-1))),IF(M329="PLACED",((((F329-1)*J329)*'MONTH 2'!$B$2)-'MONTH 2'!$B$2),IF(J329=0,-'MONTH 2'!$B$2,IF(J329=0,-'MONTH 2'!$B$2,-('MONTH 2'!$B$2*2)))))))*E329))</f>
        <v>0</v>
      </c>
      <c r="Q329" s="27">
        <f>IF(ISBLANK(M329),,IF(ISBLANK(G329),,(IF(M329="WON-EW",((((N329-1)*J329)*'MONTH 2'!$B$2)+('MONTH 2'!$B$2*(N329-1))),IF(M329="WON",((((N329-1)*J329)*'MONTH 2'!$B$2)+('MONTH 2'!$B$2*(N329-1))),IF(M329="PLACED",((((N329-1)*J329)*'MONTH 2'!$B$2)-'MONTH 2'!$B$2),IF(J329=0,-'MONTH 2'!$B$2,IF(J329=0,-'MONTH 2'!$B$2,-('MONTH 2'!$B$2*2)))))))*E329))</f>
        <v>0</v>
      </c>
      <c r="R329" s="27">
        <f>IF(ISBLANK(M329),,IF(U329&lt;&gt;1,((IF(M329="WON-EW",(((K329-1)*'MONTH 2'!$B$2)*(1-$B$3))+(((L329-1)*'MONTH 2'!$B$2)*(1-$B$3)),IF(M329="WON",(((K329-1)*'MONTH 2'!$B$2)*(1-$B$3)),IF(M329="PLACED",(((L329-1)*'MONTH 2'!$B$2)*(1-$B$3))-'MONTH 2'!$B$2,IF(J329=0,-'MONTH 2'!$B$2,-('MONTH 2'!$B$2*2))))))*E329),0))</f>
        <v>0</v>
      </c>
      <c r="U329">
        <f t="shared" si="10"/>
        <v>1</v>
      </c>
    </row>
    <row r="330" spans="8:21" ht="16" x14ac:dyDescent="0.2">
      <c r="H330" s="22"/>
      <c r="I330" s="22"/>
      <c r="J330" s="22"/>
      <c r="M330" s="17"/>
      <c r="N330" s="26">
        <f>((G330-1)*(1-(IF(H330="no",0,'MONTH 2'!$B$3)))+1)</f>
        <v>5.0000000000000044E-2</v>
      </c>
      <c r="O330" s="26">
        <f t="shared" si="11"/>
        <v>0</v>
      </c>
      <c r="P330" s="28">
        <f>IF(ISBLANK(M330),,IF(ISBLANK(F330),,(IF(M330="WON-EW",((((F330-1)*J330)*'MONTH 2'!$B$2)+('MONTH 2'!$B$2*(F330-1))),IF(M330="WON",((((F330-1)*J330)*'MONTH 2'!$B$2)+('MONTH 2'!$B$2*(F330-1))),IF(M330="PLACED",((((F330-1)*J330)*'MONTH 2'!$B$2)-'MONTH 2'!$B$2),IF(J330=0,-'MONTH 2'!$B$2,IF(J330=0,-'MONTH 2'!$B$2,-('MONTH 2'!$B$2*2)))))))*E330))</f>
        <v>0</v>
      </c>
      <c r="Q330" s="27">
        <f>IF(ISBLANK(M330),,IF(ISBLANK(G330),,(IF(M330="WON-EW",((((N330-1)*J330)*'MONTH 2'!$B$2)+('MONTH 2'!$B$2*(N330-1))),IF(M330="WON",((((N330-1)*J330)*'MONTH 2'!$B$2)+('MONTH 2'!$B$2*(N330-1))),IF(M330="PLACED",((((N330-1)*J330)*'MONTH 2'!$B$2)-'MONTH 2'!$B$2),IF(J330=0,-'MONTH 2'!$B$2,IF(J330=0,-'MONTH 2'!$B$2,-('MONTH 2'!$B$2*2)))))))*E330))</f>
        <v>0</v>
      </c>
      <c r="R330" s="27">
        <f>IF(ISBLANK(M330),,IF(U330&lt;&gt;1,((IF(M330="WON-EW",(((K330-1)*'MONTH 2'!$B$2)*(1-$B$3))+(((L330-1)*'MONTH 2'!$B$2)*(1-$B$3)),IF(M330="WON",(((K330-1)*'MONTH 2'!$B$2)*(1-$B$3)),IF(M330="PLACED",(((L330-1)*'MONTH 2'!$B$2)*(1-$B$3))-'MONTH 2'!$B$2,IF(J330=0,-'MONTH 2'!$B$2,-('MONTH 2'!$B$2*2))))))*E330),0))</f>
        <v>0</v>
      </c>
      <c r="U330">
        <f t="shared" si="10"/>
        <v>1</v>
      </c>
    </row>
    <row r="331" spans="8:21" ht="16" x14ac:dyDescent="0.2">
      <c r="H331" s="22"/>
      <c r="I331" s="22"/>
      <c r="J331" s="22"/>
      <c r="M331" s="17"/>
      <c r="N331" s="26">
        <f>((G331-1)*(1-(IF(H331="no",0,'MONTH 2'!$B$3)))+1)</f>
        <v>5.0000000000000044E-2</v>
      </c>
      <c r="O331" s="26">
        <f t="shared" si="11"/>
        <v>0</v>
      </c>
      <c r="P331" s="28">
        <f>IF(ISBLANK(M331),,IF(ISBLANK(F331),,(IF(M331="WON-EW",((((F331-1)*J331)*'MONTH 2'!$B$2)+('MONTH 2'!$B$2*(F331-1))),IF(M331="WON",((((F331-1)*J331)*'MONTH 2'!$B$2)+('MONTH 2'!$B$2*(F331-1))),IF(M331="PLACED",((((F331-1)*J331)*'MONTH 2'!$B$2)-'MONTH 2'!$B$2),IF(J331=0,-'MONTH 2'!$B$2,IF(J331=0,-'MONTH 2'!$B$2,-('MONTH 2'!$B$2*2)))))))*E331))</f>
        <v>0</v>
      </c>
      <c r="Q331" s="27">
        <f>IF(ISBLANK(M331),,IF(ISBLANK(G331),,(IF(M331="WON-EW",((((N331-1)*J331)*'MONTH 2'!$B$2)+('MONTH 2'!$B$2*(N331-1))),IF(M331="WON",((((N331-1)*J331)*'MONTH 2'!$B$2)+('MONTH 2'!$B$2*(N331-1))),IF(M331="PLACED",((((N331-1)*J331)*'MONTH 2'!$B$2)-'MONTH 2'!$B$2),IF(J331=0,-'MONTH 2'!$B$2,IF(J331=0,-'MONTH 2'!$B$2,-('MONTH 2'!$B$2*2)))))))*E331))</f>
        <v>0</v>
      </c>
      <c r="R331" s="27">
        <f>IF(ISBLANK(M331),,IF(U331&lt;&gt;1,((IF(M331="WON-EW",(((K331-1)*'MONTH 2'!$B$2)*(1-$B$3))+(((L331-1)*'MONTH 2'!$B$2)*(1-$B$3)),IF(M331="WON",(((K331-1)*'MONTH 2'!$B$2)*(1-$B$3)),IF(M331="PLACED",(((L331-1)*'MONTH 2'!$B$2)*(1-$B$3))-'MONTH 2'!$B$2,IF(J331=0,-'MONTH 2'!$B$2,-('MONTH 2'!$B$2*2))))))*E331),0))</f>
        <v>0</v>
      </c>
      <c r="U331">
        <f t="shared" si="10"/>
        <v>1</v>
      </c>
    </row>
    <row r="332" spans="8:21" ht="16" x14ac:dyDescent="0.2">
      <c r="H332" s="22"/>
      <c r="I332" s="22"/>
      <c r="J332" s="22"/>
      <c r="M332" s="17"/>
      <c r="N332" s="26">
        <f>((G332-1)*(1-(IF(H332="no",0,'MONTH 2'!$B$3)))+1)</f>
        <v>5.0000000000000044E-2</v>
      </c>
      <c r="O332" s="26">
        <f t="shared" si="11"/>
        <v>0</v>
      </c>
      <c r="P332" s="28">
        <f>IF(ISBLANK(M332),,IF(ISBLANK(F332),,(IF(M332="WON-EW",((((F332-1)*J332)*'MONTH 2'!$B$2)+('MONTH 2'!$B$2*(F332-1))),IF(M332="WON",((((F332-1)*J332)*'MONTH 2'!$B$2)+('MONTH 2'!$B$2*(F332-1))),IF(M332="PLACED",((((F332-1)*J332)*'MONTH 2'!$B$2)-'MONTH 2'!$B$2),IF(J332=0,-'MONTH 2'!$B$2,IF(J332=0,-'MONTH 2'!$B$2,-('MONTH 2'!$B$2*2)))))))*E332))</f>
        <v>0</v>
      </c>
      <c r="Q332" s="27">
        <f>IF(ISBLANK(M332),,IF(ISBLANK(G332),,(IF(M332="WON-EW",((((N332-1)*J332)*'MONTH 2'!$B$2)+('MONTH 2'!$B$2*(N332-1))),IF(M332="WON",((((N332-1)*J332)*'MONTH 2'!$B$2)+('MONTH 2'!$B$2*(N332-1))),IF(M332="PLACED",((((N332-1)*J332)*'MONTH 2'!$B$2)-'MONTH 2'!$B$2),IF(J332=0,-'MONTH 2'!$B$2,IF(J332=0,-'MONTH 2'!$B$2,-('MONTH 2'!$B$2*2)))))))*E332))</f>
        <v>0</v>
      </c>
      <c r="R332" s="27">
        <f>IF(ISBLANK(M332),,IF(U332&lt;&gt;1,((IF(M332="WON-EW",(((K332-1)*'MONTH 2'!$B$2)*(1-$B$3))+(((L332-1)*'MONTH 2'!$B$2)*(1-$B$3)),IF(M332="WON",(((K332-1)*'MONTH 2'!$B$2)*(1-$B$3)),IF(M332="PLACED",(((L332-1)*'MONTH 2'!$B$2)*(1-$B$3))-'MONTH 2'!$B$2,IF(J332=0,-'MONTH 2'!$B$2,-('MONTH 2'!$B$2*2))))))*E332),0))</f>
        <v>0</v>
      </c>
      <c r="U332">
        <f t="shared" si="10"/>
        <v>1</v>
      </c>
    </row>
    <row r="333" spans="8:21" ht="16" x14ac:dyDescent="0.2">
      <c r="H333" s="22"/>
      <c r="I333" s="22"/>
      <c r="J333" s="22"/>
      <c r="M333" s="17"/>
      <c r="N333" s="26">
        <f>((G333-1)*(1-(IF(H333="no",0,'MONTH 2'!$B$3)))+1)</f>
        <v>5.0000000000000044E-2</v>
      </c>
      <c r="O333" s="26">
        <f t="shared" si="11"/>
        <v>0</v>
      </c>
      <c r="P333" s="28">
        <f>IF(ISBLANK(M333),,IF(ISBLANK(F333),,(IF(M333="WON-EW",((((F333-1)*J333)*'MONTH 2'!$B$2)+('MONTH 2'!$B$2*(F333-1))),IF(M333="WON",((((F333-1)*J333)*'MONTH 2'!$B$2)+('MONTH 2'!$B$2*(F333-1))),IF(M333="PLACED",((((F333-1)*J333)*'MONTH 2'!$B$2)-'MONTH 2'!$B$2),IF(J333=0,-'MONTH 2'!$B$2,IF(J333=0,-'MONTH 2'!$B$2,-('MONTH 2'!$B$2*2)))))))*E333))</f>
        <v>0</v>
      </c>
      <c r="Q333" s="27">
        <f>IF(ISBLANK(M333),,IF(ISBLANK(G333),,(IF(M333="WON-EW",((((N333-1)*J333)*'MONTH 2'!$B$2)+('MONTH 2'!$B$2*(N333-1))),IF(M333="WON",((((N333-1)*J333)*'MONTH 2'!$B$2)+('MONTH 2'!$B$2*(N333-1))),IF(M333="PLACED",((((N333-1)*J333)*'MONTH 2'!$B$2)-'MONTH 2'!$B$2),IF(J333=0,-'MONTH 2'!$B$2,IF(J333=0,-'MONTH 2'!$B$2,-('MONTH 2'!$B$2*2)))))))*E333))</f>
        <v>0</v>
      </c>
      <c r="R333" s="27">
        <f>IF(ISBLANK(M333),,IF(U333&lt;&gt;1,((IF(M333="WON-EW",(((K333-1)*'MONTH 2'!$B$2)*(1-$B$3))+(((L333-1)*'MONTH 2'!$B$2)*(1-$B$3)),IF(M333="WON",(((K333-1)*'MONTH 2'!$B$2)*(1-$B$3)),IF(M333="PLACED",(((L333-1)*'MONTH 2'!$B$2)*(1-$B$3))-'MONTH 2'!$B$2,IF(J333=0,-'MONTH 2'!$B$2,-('MONTH 2'!$B$2*2))))))*E333),0))</f>
        <v>0</v>
      </c>
      <c r="U333">
        <f t="shared" si="10"/>
        <v>1</v>
      </c>
    </row>
    <row r="334" spans="8:21" ht="16" x14ac:dyDescent="0.2">
      <c r="H334" s="22"/>
      <c r="I334" s="22"/>
      <c r="J334" s="22"/>
      <c r="M334" s="17"/>
      <c r="N334" s="26">
        <f>((G334-1)*(1-(IF(H334="no",0,'MONTH 2'!$B$3)))+1)</f>
        <v>5.0000000000000044E-2</v>
      </c>
      <c r="O334" s="26">
        <f t="shared" si="11"/>
        <v>0</v>
      </c>
      <c r="P334" s="28">
        <f>IF(ISBLANK(M334),,IF(ISBLANK(F334),,(IF(M334="WON-EW",((((F334-1)*J334)*'MONTH 2'!$B$2)+('MONTH 2'!$B$2*(F334-1))),IF(M334="WON",((((F334-1)*J334)*'MONTH 2'!$B$2)+('MONTH 2'!$B$2*(F334-1))),IF(M334="PLACED",((((F334-1)*J334)*'MONTH 2'!$B$2)-'MONTH 2'!$B$2),IF(J334=0,-'MONTH 2'!$B$2,IF(J334=0,-'MONTH 2'!$B$2,-('MONTH 2'!$B$2*2)))))))*E334))</f>
        <v>0</v>
      </c>
      <c r="Q334" s="27">
        <f>IF(ISBLANK(M334),,IF(ISBLANK(G334),,(IF(M334="WON-EW",((((N334-1)*J334)*'MONTH 2'!$B$2)+('MONTH 2'!$B$2*(N334-1))),IF(M334="WON",((((N334-1)*J334)*'MONTH 2'!$B$2)+('MONTH 2'!$B$2*(N334-1))),IF(M334="PLACED",((((N334-1)*J334)*'MONTH 2'!$B$2)-'MONTH 2'!$B$2),IF(J334=0,-'MONTH 2'!$B$2,IF(J334=0,-'MONTH 2'!$B$2,-('MONTH 2'!$B$2*2)))))))*E334))</f>
        <v>0</v>
      </c>
      <c r="R334" s="27">
        <f>IF(ISBLANK(M334),,IF(U334&lt;&gt;1,((IF(M334="WON-EW",(((K334-1)*'MONTH 2'!$B$2)*(1-$B$3))+(((L334-1)*'MONTH 2'!$B$2)*(1-$B$3)),IF(M334="WON",(((K334-1)*'MONTH 2'!$B$2)*(1-$B$3)),IF(M334="PLACED",(((L334-1)*'MONTH 2'!$B$2)*(1-$B$3))-'MONTH 2'!$B$2,IF(J334=0,-'MONTH 2'!$B$2,-('MONTH 2'!$B$2*2))))))*E334),0))</f>
        <v>0</v>
      </c>
      <c r="U334">
        <f t="shared" si="10"/>
        <v>1</v>
      </c>
    </row>
    <row r="335" spans="8:21" ht="16" x14ac:dyDescent="0.2">
      <c r="H335" s="22"/>
      <c r="I335" s="22"/>
      <c r="J335" s="22"/>
      <c r="M335" s="17"/>
      <c r="N335" s="26">
        <f>((G335-1)*(1-(IF(H335="no",0,'MONTH 2'!$B$3)))+1)</f>
        <v>5.0000000000000044E-2</v>
      </c>
      <c r="O335" s="26">
        <f t="shared" si="11"/>
        <v>0</v>
      </c>
      <c r="P335" s="28">
        <f>IF(ISBLANK(M335),,IF(ISBLANK(F335),,(IF(M335="WON-EW",((((F335-1)*J335)*'MONTH 2'!$B$2)+('MONTH 2'!$B$2*(F335-1))),IF(M335="WON",((((F335-1)*J335)*'MONTH 2'!$B$2)+('MONTH 2'!$B$2*(F335-1))),IF(M335="PLACED",((((F335-1)*J335)*'MONTH 2'!$B$2)-'MONTH 2'!$B$2),IF(J335=0,-'MONTH 2'!$B$2,IF(J335=0,-'MONTH 2'!$B$2,-('MONTH 2'!$B$2*2)))))))*E335))</f>
        <v>0</v>
      </c>
      <c r="Q335" s="27">
        <f>IF(ISBLANK(M335),,IF(ISBLANK(G335),,(IF(M335="WON-EW",((((N335-1)*J335)*'MONTH 2'!$B$2)+('MONTH 2'!$B$2*(N335-1))),IF(M335="WON",((((N335-1)*J335)*'MONTH 2'!$B$2)+('MONTH 2'!$B$2*(N335-1))),IF(M335="PLACED",((((N335-1)*J335)*'MONTH 2'!$B$2)-'MONTH 2'!$B$2),IF(J335=0,-'MONTH 2'!$B$2,IF(J335=0,-'MONTH 2'!$B$2,-('MONTH 2'!$B$2*2)))))))*E335))</f>
        <v>0</v>
      </c>
      <c r="R335" s="27">
        <f>IF(ISBLANK(M335),,IF(U335&lt;&gt;1,((IF(M335="WON-EW",(((K335-1)*'MONTH 2'!$B$2)*(1-$B$3))+(((L335-1)*'MONTH 2'!$B$2)*(1-$B$3)),IF(M335="WON",(((K335-1)*'MONTH 2'!$B$2)*(1-$B$3)),IF(M335="PLACED",(((L335-1)*'MONTH 2'!$B$2)*(1-$B$3))-'MONTH 2'!$B$2,IF(J335=0,-'MONTH 2'!$B$2,-('MONTH 2'!$B$2*2))))))*E335),0))</f>
        <v>0</v>
      </c>
      <c r="U335">
        <f t="shared" si="10"/>
        <v>1</v>
      </c>
    </row>
    <row r="336" spans="8:21" ht="16" x14ac:dyDescent="0.2">
      <c r="H336" s="22"/>
      <c r="I336" s="22"/>
      <c r="J336" s="22"/>
      <c r="M336" s="17"/>
      <c r="N336" s="26">
        <f>((G336-1)*(1-(IF(H336="no",0,'MONTH 2'!$B$3)))+1)</f>
        <v>5.0000000000000044E-2</v>
      </c>
      <c r="O336" s="26">
        <f t="shared" si="11"/>
        <v>0</v>
      </c>
      <c r="P336" s="28">
        <f>IF(ISBLANK(M336),,IF(ISBLANK(F336),,(IF(M336="WON-EW",((((F336-1)*J336)*'MONTH 2'!$B$2)+('MONTH 2'!$B$2*(F336-1))),IF(M336="WON",((((F336-1)*J336)*'MONTH 2'!$B$2)+('MONTH 2'!$B$2*(F336-1))),IF(M336="PLACED",((((F336-1)*J336)*'MONTH 2'!$B$2)-'MONTH 2'!$B$2),IF(J336=0,-'MONTH 2'!$B$2,IF(J336=0,-'MONTH 2'!$B$2,-('MONTH 2'!$B$2*2)))))))*E336))</f>
        <v>0</v>
      </c>
      <c r="Q336" s="27">
        <f>IF(ISBLANK(M336),,IF(ISBLANK(G336),,(IF(M336="WON-EW",((((N336-1)*J336)*'MONTH 2'!$B$2)+('MONTH 2'!$B$2*(N336-1))),IF(M336="WON",((((N336-1)*J336)*'MONTH 2'!$B$2)+('MONTH 2'!$B$2*(N336-1))),IF(M336="PLACED",((((N336-1)*J336)*'MONTH 2'!$B$2)-'MONTH 2'!$B$2),IF(J336=0,-'MONTH 2'!$B$2,IF(J336=0,-'MONTH 2'!$B$2,-('MONTH 2'!$B$2*2)))))))*E336))</f>
        <v>0</v>
      </c>
      <c r="R336" s="27">
        <f>IF(ISBLANK(M336),,IF(U336&lt;&gt;1,((IF(M336="WON-EW",(((K336-1)*'MONTH 2'!$B$2)*(1-$B$3))+(((L336-1)*'MONTH 2'!$B$2)*(1-$B$3)),IF(M336="WON",(((K336-1)*'MONTH 2'!$B$2)*(1-$B$3)),IF(M336="PLACED",(((L336-1)*'MONTH 2'!$B$2)*(1-$B$3))-'MONTH 2'!$B$2,IF(J336=0,-'MONTH 2'!$B$2,-('MONTH 2'!$B$2*2))))))*E336),0))</f>
        <v>0</v>
      </c>
      <c r="U336">
        <f t="shared" si="10"/>
        <v>1</v>
      </c>
    </row>
    <row r="337" spans="8:21" ht="16" x14ac:dyDescent="0.2">
      <c r="H337" s="22"/>
      <c r="I337" s="22"/>
      <c r="J337" s="22"/>
      <c r="M337" s="17"/>
      <c r="N337" s="26">
        <f>((G337-1)*(1-(IF(H337="no",0,'MONTH 2'!$B$3)))+1)</f>
        <v>5.0000000000000044E-2</v>
      </c>
      <c r="O337" s="26">
        <f t="shared" si="11"/>
        <v>0</v>
      </c>
      <c r="P337" s="28">
        <f>IF(ISBLANK(M337),,IF(ISBLANK(F337),,(IF(M337="WON-EW",((((F337-1)*J337)*'MONTH 2'!$B$2)+('MONTH 2'!$B$2*(F337-1))),IF(M337="WON",((((F337-1)*J337)*'MONTH 2'!$B$2)+('MONTH 2'!$B$2*(F337-1))),IF(M337="PLACED",((((F337-1)*J337)*'MONTH 2'!$B$2)-'MONTH 2'!$B$2),IF(J337=0,-'MONTH 2'!$B$2,IF(J337=0,-'MONTH 2'!$B$2,-('MONTH 2'!$B$2*2)))))))*E337))</f>
        <v>0</v>
      </c>
      <c r="Q337" s="27">
        <f>IF(ISBLANK(M337),,IF(ISBLANK(G337),,(IF(M337="WON-EW",((((N337-1)*J337)*'MONTH 2'!$B$2)+('MONTH 2'!$B$2*(N337-1))),IF(M337="WON",((((N337-1)*J337)*'MONTH 2'!$B$2)+('MONTH 2'!$B$2*(N337-1))),IF(M337="PLACED",((((N337-1)*J337)*'MONTH 2'!$B$2)-'MONTH 2'!$B$2),IF(J337=0,-'MONTH 2'!$B$2,IF(J337=0,-'MONTH 2'!$B$2,-('MONTH 2'!$B$2*2)))))))*E337))</f>
        <v>0</v>
      </c>
      <c r="R337" s="27">
        <f>IF(ISBLANK(M337),,IF(U337&lt;&gt;1,((IF(M337="WON-EW",(((K337-1)*'MONTH 2'!$B$2)*(1-$B$3))+(((L337-1)*'MONTH 2'!$B$2)*(1-$B$3)),IF(M337="WON",(((K337-1)*'MONTH 2'!$B$2)*(1-$B$3)),IF(M337="PLACED",(((L337-1)*'MONTH 2'!$B$2)*(1-$B$3))-'MONTH 2'!$B$2,IF(J337=0,-'MONTH 2'!$B$2,-('MONTH 2'!$B$2*2))))))*E337),0))</f>
        <v>0</v>
      </c>
      <c r="U337">
        <f t="shared" si="10"/>
        <v>1</v>
      </c>
    </row>
    <row r="338" spans="8:21" ht="16" x14ac:dyDescent="0.2">
      <c r="H338" s="22"/>
      <c r="I338" s="22"/>
      <c r="J338" s="22"/>
      <c r="M338" s="17"/>
      <c r="N338" s="26">
        <f>((G338-1)*(1-(IF(H338="no",0,'MONTH 2'!$B$3)))+1)</f>
        <v>5.0000000000000044E-2</v>
      </c>
      <c r="O338" s="26">
        <f t="shared" si="11"/>
        <v>0</v>
      </c>
      <c r="P338" s="28">
        <f>IF(ISBLANK(M338),,IF(ISBLANK(F338),,(IF(M338="WON-EW",((((F338-1)*J338)*'MONTH 2'!$B$2)+('MONTH 2'!$B$2*(F338-1))),IF(M338="WON",((((F338-1)*J338)*'MONTH 2'!$B$2)+('MONTH 2'!$B$2*(F338-1))),IF(M338="PLACED",((((F338-1)*J338)*'MONTH 2'!$B$2)-'MONTH 2'!$B$2),IF(J338=0,-'MONTH 2'!$B$2,IF(J338=0,-'MONTH 2'!$B$2,-('MONTH 2'!$B$2*2)))))))*E338))</f>
        <v>0</v>
      </c>
      <c r="Q338" s="27">
        <f>IF(ISBLANK(M338),,IF(ISBLANK(G338),,(IF(M338="WON-EW",((((N338-1)*J338)*'MONTH 2'!$B$2)+('MONTH 2'!$B$2*(N338-1))),IF(M338="WON",((((N338-1)*J338)*'MONTH 2'!$B$2)+('MONTH 2'!$B$2*(N338-1))),IF(M338="PLACED",((((N338-1)*J338)*'MONTH 2'!$B$2)-'MONTH 2'!$B$2),IF(J338=0,-'MONTH 2'!$B$2,IF(J338=0,-'MONTH 2'!$B$2,-('MONTH 2'!$B$2*2)))))))*E338))</f>
        <v>0</v>
      </c>
      <c r="R338" s="27">
        <f>IF(ISBLANK(M338),,IF(U338&lt;&gt;1,((IF(M338="WON-EW",(((K338-1)*'MONTH 2'!$B$2)*(1-$B$3))+(((L338-1)*'MONTH 2'!$B$2)*(1-$B$3)),IF(M338="WON",(((K338-1)*'MONTH 2'!$B$2)*(1-$B$3)),IF(M338="PLACED",(((L338-1)*'MONTH 2'!$B$2)*(1-$B$3))-'MONTH 2'!$B$2,IF(J338=0,-'MONTH 2'!$B$2,-('MONTH 2'!$B$2*2))))))*E338),0))</f>
        <v>0</v>
      </c>
      <c r="U338">
        <f t="shared" si="10"/>
        <v>1</v>
      </c>
    </row>
    <row r="339" spans="8:21" ht="16" x14ac:dyDescent="0.2">
      <c r="H339" s="22"/>
      <c r="I339" s="22"/>
      <c r="J339" s="22"/>
      <c r="M339" s="17"/>
      <c r="N339" s="26">
        <f>((G339-1)*(1-(IF(H339="no",0,'MONTH 2'!$B$3)))+1)</f>
        <v>5.0000000000000044E-2</v>
      </c>
      <c r="O339" s="26">
        <f t="shared" si="11"/>
        <v>0</v>
      </c>
      <c r="P339" s="28">
        <f>IF(ISBLANK(M339),,IF(ISBLANK(F339),,(IF(M339="WON-EW",((((F339-1)*J339)*'MONTH 2'!$B$2)+('MONTH 2'!$B$2*(F339-1))),IF(M339="WON",((((F339-1)*J339)*'MONTH 2'!$B$2)+('MONTH 2'!$B$2*(F339-1))),IF(M339="PLACED",((((F339-1)*J339)*'MONTH 2'!$B$2)-'MONTH 2'!$B$2),IF(J339=0,-'MONTH 2'!$B$2,IF(J339=0,-'MONTH 2'!$B$2,-('MONTH 2'!$B$2*2)))))))*E339))</f>
        <v>0</v>
      </c>
      <c r="Q339" s="27">
        <f>IF(ISBLANK(M339),,IF(ISBLANK(G339),,(IF(M339="WON-EW",((((N339-1)*J339)*'MONTH 2'!$B$2)+('MONTH 2'!$B$2*(N339-1))),IF(M339="WON",((((N339-1)*J339)*'MONTH 2'!$B$2)+('MONTH 2'!$B$2*(N339-1))),IF(M339="PLACED",((((N339-1)*J339)*'MONTH 2'!$B$2)-'MONTH 2'!$B$2),IF(J339=0,-'MONTH 2'!$B$2,IF(J339=0,-'MONTH 2'!$B$2,-('MONTH 2'!$B$2*2)))))))*E339))</f>
        <v>0</v>
      </c>
      <c r="R339" s="27">
        <f>IF(ISBLANK(M339),,IF(U339&lt;&gt;1,((IF(M339="WON-EW",(((K339-1)*'MONTH 2'!$B$2)*(1-$B$3))+(((L339-1)*'MONTH 2'!$B$2)*(1-$B$3)),IF(M339="WON",(((K339-1)*'MONTH 2'!$B$2)*(1-$B$3)),IF(M339="PLACED",(((L339-1)*'MONTH 2'!$B$2)*(1-$B$3))-'MONTH 2'!$B$2,IF(J339=0,-'MONTH 2'!$B$2,-('MONTH 2'!$B$2*2))))))*E339),0))</f>
        <v>0</v>
      </c>
      <c r="U339">
        <f t="shared" si="10"/>
        <v>1</v>
      </c>
    </row>
    <row r="340" spans="8:21" ht="16" x14ac:dyDescent="0.2">
      <c r="H340" s="22"/>
      <c r="I340" s="22"/>
      <c r="J340" s="22"/>
      <c r="M340" s="17"/>
      <c r="N340" s="26">
        <f>((G340-1)*(1-(IF(H340="no",0,'MONTH 2'!$B$3)))+1)</f>
        <v>5.0000000000000044E-2</v>
      </c>
      <c r="O340" s="26">
        <f t="shared" si="11"/>
        <v>0</v>
      </c>
      <c r="P340" s="28">
        <f>IF(ISBLANK(M340),,IF(ISBLANK(F340),,(IF(M340="WON-EW",((((F340-1)*J340)*'MONTH 2'!$B$2)+('MONTH 2'!$B$2*(F340-1))),IF(M340="WON",((((F340-1)*J340)*'MONTH 2'!$B$2)+('MONTH 2'!$B$2*(F340-1))),IF(M340="PLACED",((((F340-1)*J340)*'MONTH 2'!$B$2)-'MONTH 2'!$B$2),IF(J340=0,-'MONTH 2'!$B$2,IF(J340=0,-'MONTH 2'!$B$2,-('MONTH 2'!$B$2*2)))))))*E340))</f>
        <v>0</v>
      </c>
      <c r="Q340" s="27">
        <f>IF(ISBLANK(M340),,IF(ISBLANK(G340),,(IF(M340="WON-EW",((((N340-1)*J340)*'MONTH 2'!$B$2)+('MONTH 2'!$B$2*(N340-1))),IF(M340="WON",((((N340-1)*J340)*'MONTH 2'!$B$2)+('MONTH 2'!$B$2*(N340-1))),IF(M340="PLACED",((((N340-1)*J340)*'MONTH 2'!$B$2)-'MONTH 2'!$B$2),IF(J340=0,-'MONTH 2'!$B$2,IF(J340=0,-'MONTH 2'!$B$2,-('MONTH 2'!$B$2*2)))))))*E340))</f>
        <v>0</v>
      </c>
      <c r="R340" s="27">
        <f>IF(ISBLANK(M340),,IF(U340&lt;&gt;1,((IF(M340="WON-EW",(((K340-1)*'MONTH 2'!$B$2)*(1-$B$3))+(((L340-1)*'MONTH 2'!$B$2)*(1-$B$3)),IF(M340="WON",(((K340-1)*'MONTH 2'!$B$2)*(1-$B$3)),IF(M340="PLACED",(((L340-1)*'MONTH 2'!$B$2)*(1-$B$3))-'MONTH 2'!$B$2,IF(J340=0,-'MONTH 2'!$B$2,-('MONTH 2'!$B$2*2))))))*E340),0))</f>
        <v>0</v>
      </c>
      <c r="U340">
        <f t="shared" si="10"/>
        <v>1</v>
      </c>
    </row>
    <row r="341" spans="8:21" ht="16" x14ac:dyDescent="0.2">
      <c r="H341" s="22"/>
      <c r="I341" s="22"/>
      <c r="J341" s="22"/>
      <c r="M341" s="17"/>
      <c r="N341" s="26">
        <f>((G341-1)*(1-(IF(H341="no",0,'MONTH 2'!$B$3)))+1)</f>
        <v>5.0000000000000044E-2</v>
      </c>
      <c r="O341" s="26">
        <f t="shared" si="11"/>
        <v>0</v>
      </c>
      <c r="P341" s="28">
        <f>IF(ISBLANK(M341),,IF(ISBLANK(F341),,(IF(M341="WON-EW",((((F341-1)*J341)*'MONTH 2'!$B$2)+('MONTH 2'!$B$2*(F341-1))),IF(M341="WON",((((F341-1)*J341)*'MONTH 2'!$B$2)+('MONTH 2'!$B$2*(F341-1))),IF(M341="PLACED",((((F341-1)*J341)*'MONTH 2'!$B$2)-'MONTH 2'!$B$2),IF(J341=0,-'MONTH 2'!$B$2,IF(J341=0,-'MONTH 2'!$B$2,-('MONTH 2'!$B$2*2)))))))*E341))</f>
        <v>0</v>
      </c>
      <c r="Q341" s="27">
        <f>IF(ISBLANK(M341),,IF(ISBLANK(G341),,(IF(M341="WON-EW",((((N341-1)*J341)*'MONTH 2'!$B$2)+('MONTH 2'!$B$2*(N341-1))),IF(M341="WON",((((N341-1)*J341)*'MONTH 2'!$B$2)+('MONTH 2'!$B$2*(N341-1))),IF(M341="PLACED",((((N341-1)*J341)*'MONTH 2'!$B$2)-'MONTH 2'!$B$2),IF(J341=0,-'MONTH 2'!$B$2,IF(J341=0,-'MONTH 2'!$B$2,-('MONTH 2'!$B$2*2)))))))*E341))</f>
        <v>0</v>
      </c>
      <c r="R341" s="27">
        <f>IF(ISBLANK(M341),,IF(U341&lt;&gt;1,((IF(M341="WON-EW",(((K341-1)*'MONTH 2'!$B$2)*(1-$B$3))+(((L341-1)*'MONTH 2'!$B$2)*(1-$B$3)),IF(M341="WON",(((K341-1)*'MONTH 2'!$B$2)*(1-$B$3)),IF(M341="PLACED",(((L341-1)*'MONTH 2'!$B$2)*(1-$B$3))-'MONTH 2'!$B$2,IF(J341=0,-'MONTH 2'!$B$2,-('MONTH 2'!$B$2*2))))))*E341),0))</f>
        <v>0</v>
      </c>
      <c r="U341">
        <f t="shared" si="10"/>
        <v>1</v>
      </c>
    </row>
    <row r="342" spans="8:21" ht="16" x14ac:dyDescent="0.2">
      <c r="H342" s="22"/>
      <c r="I342" s="22"/>
      <c r="J342" s="22"/>
      <c r="M342" s="17"/>
      <c r="N342" s="26">
        <f>((G342-1)*(1-(IF(H342="no",0,'MONTH 2'!$B$3)))+1)</f>
        <v>5.0000000000000044E-2</v>
      </c>
      <c r="O342" s="26">
        <f t="shared" si="11"/>
        <v>0</v>
      </c>
      <c r="P342" s="28">
        <f>IF(ISBLANK(M342),,IF(ISBLANK(F342),,(IF(M342="WON-EW",((((F342-1)*J342)*'MONTH 2'!$B$2)+('MONTH 2'!$B$2*(F342-1))),IF(M342="WON",((((F342-1)*J342)*'MONTH 2'!$B$2)+('MONTH 2'!$B$2*(F342-1))),IF(M342="PLACED",((((F342-1)*J342)*'MONTH 2'!$B$2)-'MONTH 2'!$B$2),IF(J342=0,-'MONTH 2'!$B$2,IF(J342=0,-'MONTH 2'!$B$2,-('MONTH 2'!$B$2*2)))))))*E342))</f>
        <v>0</v>
      </c>
      <c r="Q342" s="27">
        <f>IF(ISBLANK(M342),,IF(ISBLANK(G342),,(IF(M342="WON-EW",((((N342-1)*J342)*'MONTH 2'!$B$2)+('MONTH 2'!$B$2*(N342-1))),IF(M342="WON",((((N342-1)*J342)*'MONTH 2'!$B$2)+('MONTH 2'!$B$2*(N342-1))),IF(M342="PLACED",((((N342-1)*J342)*'MONTH 2'!$B$2)-'MONTH 2'!$B$2),IF(J342=0,-'MONTH 2'!$B$2,IF(J342=0,-'MONTH 2'!$B$2,-('MONTH 2'!$B$2*2)))))))*E342))</f>
        <v>0</v>
      </c>
      <c r="R342" s="27">
        <f>IF(ISBLANK(M342),,IF(U342&lt;&gt;1,((IF(M342="WON-EW",(((K342-1)*'MONTH 2'!$B$2)*(1-$B$3))+(((L342-1)*'MONTH 2'!$B$2)*(1-$B$3)),IF(M342="WON",(((K342-1)*'MONTH 2'!$B$2)*(1-$B$3)),IF(M342="PLACED",(((L342-1)*'MONTH 2'!$B$2)*(1-$B$3))-'MONTH 2'!$B$2,IF(J342=0,-'MONTH 2'!$B$2,-('MONTH 2'!$B$2*2))))))*E342),0))</f>
        <v>0</v>
      </c>
      <c r="U342">
        <f t="shared" si="10"/>
        <v>1</v>
      </c>
    </row>
    <row r="343" spans="8:21" ht="16" x14ac:dyDescent="0.2">
      <c r="H343" s="22"/>
      <c r="I343" s="22"/>
      <c r="J343" s="22"/>
      <c r="M343" s="17"/>
      <c r="N343" s="26">
        <f>((G343-1)*(1-(IF(H343="no",0,'MONTH 2'!$B$3)))+1)</f>
        <v>5.0000000000000044E-2</v>
      </c>
      <c r="O343" s="26">
        <f t="shared" si="11"/>
        <v>0</v>
      </c>
      <c r="P343" s="28">
        <f>IF(ISBLANK(M343),,IF(ISBLANK(F343),,(IF(M343="WON-EW",((((F343-1)*J343)*'MONTH 2'!$B$2)+('MONTH 2'!$B$2*(F343-1))),IF(M343="WON",((((F343-1)*J343)*'MONTH 2'!$B$2)+('MONTH 2'!$B$2*(F343-1))),IF(M343="PLACED",((((F343-1)*J343)*'MONTH 2'!$B$2)-'MONTH 2'!$B$2),IF(J343=0,-'MONTH 2'!$B$2,IF(J343=0,-'MONTH 2'!$B$2,-('MONTH 2'!$B$2*2)))))))*E343))</f>
        <v>0</v>
      </c>
      <c r="Q343" s="27">
        <f>IF(ISBLANK(M343),,IF(ISBLANK(G343),,(IF(M343="WON-EW",((((N343-1)*J343)*'MONTH 2'!$B$2)+('MONTH 2'!$B$2*(N343-1))),IF(M343="WON",((((N343-1)*J343)*'MONTH 2'!$B$2)+('MONTH 2'!$B$2*(N343-1))),IF(M343="PLACED",((((N343-1)*J343)*'MONTH 2'!$B$2)-'MONTH 2'!$B$2),IF(J343=0,-'MONTH 2'!$B$2,IF(J343=0,-'MONTH 2'!$B$2,-('MONTH 2'!$B$2*2)))))))*E343))</f>
        <v>0</v>
      </c>
      <c r="R343" s="27">
        <f>IF(ISBLANK(M343),,IF(U343&lt;&gt;1,((IF(M343="WON-EW",(((K343-1)*'MONTH 2'!$B$2)*(1-$B$3))+(((L343-1)*'MONTH 2'!$B$2)*(1-$B$3)),IF(M343="WON",(((K343-1)*'MONTH 2'!$B$2)*(1-$B$3)),IF(M343="PLACED",(((L343-1)*'MONTH 2'!$B$2)*(1-$B$3))-'MONTH 2'!$B$2,IF(J343=0,-'MONTH 2'!$B$2,-('MONTH 2'!$B$2*2))))))*E343),0))</f>
        <v>0</v>
      </c>
      <c r="U343">
        <f t="shared" si="10"/>
        <v>1</v>
      </c>
    </row>
    <row r="344" spans="8:21" ht="16" x14ac:dyDescent="0.2">
      <c r="H344" s="22"/>
      <c r="I344" s="22"/>
      <c r="J344" s="22"/>
      <c r="M344" s="17"/>
      <c r="N344" s="26">
        <f>((G344-1)*(1-(IF(H344="no",0,'MONTH 2'!$B$3)))+1)</f>
        <v>5.0000000000000044E-2</v>
      </c>
      <c r="O344" s="26">
        <f t="shared" si="11"/>
        <v>0</v>
      </c>
      <c r="P344" s="28">
        <f>IF(ISBLANK(M344),,IF(ISBLANK(F344),,(IF(M344="WON-EW",((((F344-1)*J344)*'MONTH 2'!$B$2)+('MONTH 2'!$B$2*(F344-1))),IF(M344="WON",((((F344-1)*J344)*'MONTH 2'!$B$2)+('MONTH 2'!$B$2*(F344-1))),IF(M344="PLACED",((((F344-1)*J344)*'MONTH 2'!$B$2)-'MONTH 2'!$B$2),IF(J344=0,-'MONTH 2'!$B$2,IF(J344=0,-'MONTH 2'!$B$2,-('MONTH 2'!$B$2*2)))))))*E344))</f>
        <v>0</v>
      </c>
      <c r="Q344" s="27">
        <f>IF(ISBLANK(M344),,IF(ISBLANK(G344),,(IF(M344="WON-EW",((((N344-1)*J344)*'MONTH 2'!$B$2)+('MONTH 2'!$B$2*(N344-1))),IF(M344="WON",((((N344-1)*J344)*'MONTH 2'!$B$2)+('MONTH 2'!$B$2*(N344-1))),IF(M344="PLACED",((((N344-1)*J344)*'MONTH 2'!$B$2)-'MONTH 2'!$B$2),IF(J344=0,-'MONTH 2'!$B$2,IF(J344=0,-'MONTH 2'!$B$2,-('MONTH 2'!$B$2*2)))))))*E344))</f>
        <v>0</v>
      </c>
      <c r="R344" s="27">
        <f>IF(ISBLANK(M344),,IF(U344&lt;&gt;1,((IF(M344="WON-EW",(((K344-1)*'MONTH 2'!$B$2)*(1-$B$3))+(((L344-1)*'MONTH 2'!$B$2)*(1-$B$3)),IF(M344="WON",(((K344-1)*'MONTH 2'!$B$2)*(1-$B$3)),IF(M344="PLACED",(((L344-1)*'MONTH 2'!$B$2)*(1-$B$3))-'MONTH 2'!$B$2,IF(J344=0,-'MONTH 2'!$B$2,-('MONTH 2'!$B$2*2))))))*E344),0))</f>
        <v>0</v>
      </c>
      <c r="U344">
        <f t="shared" si="10"/>
        <v>1</v>
      </c>
    </row>
    <row r="345" spans="8:21" ht="16" x14ac:dyDescent="0.2">
      <c r="H345" s="22"/>
      <c r="I345" s="22"/>
      <c r="J345" s="22"/>
      <c r="M345" s="17"/>
      <c r="N345" s="26">
        <f>((G345-1)*(1-(IF(H345="no",0,'MONTH 2'!$B$3)))+1)</f>
        <v>5.0000000000000044E-2</v>
      </c>
      <c r="O345" s="26">
        <f t="shared" si="11"/>
        <v>0</v>
      </c>
      <c r="P345" s="28">
        <f>IF(ISBLANK(M345),,IF(ISBLANK(F345),,(IF(M345="WON-EW",((((F345-1)*J345)*'MONTH 2'!$B$2)+('MONTH 2'!$B$2*(F345-1))),IF(M345="WON",((((F345-1)*J345)*'MONTH 2'!$B$2)+('MONTH 2'!$B$2*(F345-1))),IF(M345="PLACED",((((F345-1)*J345)*'MONTH 2'!$B$2)-'MONTH 2'!$B$2),IF(J345=0,-'MONTH 2'!$B$2,IF(J345=0,-'MONTH 2'!$B$2,-('MONTH 2'!$B$2*2)))))))*E345))</f>
        <v>0</v>
      </c>
      <c r="Q345" s="27">
        <f>IF(ISBLANK(M345),,IF(ISBLANK(G345),,(IF(M345="WON-EW",((((N345-1)*J345)*'MONTH 2'!$B$2)+('MONTH 2'!$B$2*(N345-1))),IF(M345="WON",((((N345-1)*J345)*'MONTH 2'!$B$2)+('MONTH 2'!$B$2*(N345-1))),IF(M345="PLACED",((((N345-1)*J345)*'MONTH 2'!$B$2)-'MONTH 2'!$B$2),IF(J345=0,-'MONTH 2'!$B$2,IF(J345=0,-'MONTH 2'!$B$2,-('MONTH 2'!$B$2*2)))))))*E345))</f>
        <v>0</v>
      </c>
      <c r="R345" s="27">
        <f>IF(ISBLANK(M345),,IF(U345&lt;&gt;1,((IF(M345="WON-EW",(((K345-1)*'MONTH 2'!$B$2)*(1-$B$3))+(((L345-1)*'MONTH 2'!$B$2)*(1-$B$3)),IF(M345="WON",(((K345-1)*'MONTH 2'!$B$2)*(1-$B$3)),IF(M345="PLACED",(((L345-1)*'MONTH 2'!$B$2)*(1-$B$3))-'MONTH 2'!$B$2,IF(J345=0,-'MONTH 2'!$B$2,-('MONTH 2'!$B$2*2))))))*E345),0))</f>
        <v>0</v>
      </c>
      <c r="U345">
        <f t="shared" si="10"/>
        <v>1</v>
      </c>
    </row>
    <row r="346" spans="8:21" ht="16" x14ac:dyDescent="0.2">
      <c r="H346" s="22"/>
      <c r="I346" s="22"/>
      <c r="J346" s="22"/>
      <c r="M346" s="17"/>
      <c r="N346" s="26">
        <f>((G346-1)*(1-(IF(H346="no",0,'MONTH 2'!$B$3)))+1)</f>
        <v>5.0000000000000044E-2</v>
      </c>
      <c r="O346" s="26">
        <f t="shared" si="11"/>
        <v>0</v>
      </c>
      <c r="P346" s="28">
        <f>IF(ISBLANK(M346),,IF(ISBLANK(F346),,(IF(M346="WON-EW",((((F346-1)*J346)*'MONTH 2'!$B$2)+('MONTH 2'!$B$2*(F346-1))),IF(M346="WON",((((F346-1)*J346)*'MONTH 2'!$B$2)+('MONTH 2'!$B$2*(F346-1))),IF(M346="PLACED",((((F346-1)*J346)*'MONTH 2'!$B$2)-'MONTH 2'!$B$2),IF(J346=0,-'MONTH 2'!$B$2,IF(J346=0,-'MONTH 2'!$B$2,-('MONTH 2'!$B$2*2)))))))*E346))</f>
        <v>0</v>
      </c>
      <c r="Q346" s="27">
        <f>IF(ISBLANK(M346),,IF(ISBLANK(G346),,(IF(M346="WON-EW",((((N346-1)*J346)*'MONTH 2'!$B$2)+('MONTH 2'!$B$2*(N346-1))),IF(M346="WON",((((N346-1)*J346)*'MONTH 2'!$B$2)+('MONTH 2'!$B$2*(N346-1))),IF(M346="PLACED",((((N346-1)*J346)*'MONTH 2'!$B$2)-'MONTH 2'!$B$2),IF(J346=0,-'MONTH 2'!$B$2,IF(J346=0,-'MONTH 2'!$B$2,-('MONTH 2'!$B$2*2)))))))*E346))</f>
        <v>0</v>
      </c>
      <c r="R346" s="27">
        <f>IF(ISBLANK(M346),,IF(U346&lt;&gt;1,((IF(M346="WON-EW",(((K346-1)*'MONTH 2'!$B$2)*(1-$B$3))+(((L346-1)*'MONTH 2'!$B$2)*(1-$B$3)),IF(M346="WON",(((K346-1)*'MONTH 2'!$B$2)*(1-$B$3)),IF(M346="PLACED",(((L346-1)*'MONTH 2'!$B$2)*(1-$B$3))-'MONTH 2'!$B$2,IF(J346=0,-'MONTH 2'!$B$2,-('MONTH 2'!$B$2*2))))))*E346),0))</f>
        <v>0</v>
      </c>
      <c r="U346">
        <f t="shared" si="10"/>
        <v>1</v>
      </c>
    </row>
    <row r="347" spans="8:21" ht="16" x14ac:dyDescent="0.2">
      <c r="H347" s="22"/>
      <c r="I347" s="22"/>
      <c r="J347" s="22"/>
      <c r="M347" s="17"/>
      <c r="N347" s="26">
        <f>((G347-1)*(1-(IF(H347="no",0,'MONTH 2'!$B$3)))+1)</f>
        <v>5.0000000000000044E-2</v>
      </c>
      <c r="O347" s="26">
        <f t="shared" si="11"/>
        <v>0</v>
      </c>
      <c r="P347" s="28">
        <f>IF(ISBLANK(M347),,IF(ISBLANK(F347),,(IF(M347="WON-EW",((((F347-1)*J347)*'MONTH 2'!$B$2)+('MONTH 2'!$B$2*(F347-1))),IF(M347="WON",((((F347-1)*J347)*'MONTH 2'!$B$2)+('MONTH 2'!$B$2*(F347-1))),IF(M347="PLACED",((((F347-1)*J347)*'MONTH 2'!$B$2)-'MONTH 2'!$B$2),IF(J347=0,-'MONTH 2'!$B$2,IF(J347=0,-'MONTH 2'!$B$2,-('MONTH 2'!$B$2*2)))))))*E347))</f>
        <v>0</v>
      </c>
      <c r="Q347" s="27">
        <f>IF(ISBLANK(M347),,IF(ISBLANK(G347),,(IF(M347="WON-EW",((((N347-1)*J347)*'MONTH 2'!$B$2)+('MONTH 2'!$B$2*(N347-1))),IF(M347="WON",((((N347-1)*J347)*'MONTH 2'!$B$2)+('MONTH 2'!$B$2*(N347-1))),IF(M347="PLACED",((((N347-1)*J347)*'MONTH 2'!$B$2)-'MONTH 2'!$B$2),IF(J347=0,-'MONTH 2'!$B$2,IF(J347=0,-'MONTH 2'!$B$2,-('MONTH 2'!$B$2*2)))))))*E347))</f>
        <v>0</v>
      </c>
      <c r="R347" s="27">
        <f>IF(ISBLANK(M347),,IF(U347&lt;&gt;1,((IF(M347="WON-EW",(((K347-1)*'MONTH 2'!$B$2)*(1-$B$3))+(((L347-1)*'MONTH 2'!$B$2)*(1-$B$3)),IF(M347="WON",(((K347-1)*'MONTH 2'!$B$2)*(1-$B$3)),IF(M347="PLACED",(((L347-1)*'MONTH 2'!$B$2)*(1-$B$3))-'MONTH 2'!$B$2,IF(J347=0,-'MONTH 2'!$B$2,-('MONTH 2'!$B$2*2))))))*E347),0))</f>
        <v>0</v>
      </c>
      <c r="U347">
        <f t="shared" si="10"/>
        <v>1</v>
      </c>
    </row>
    <row r="348" spans="8:21" ht="16" x14ac:dyDescent="0.2">
      <c r="H348" s="22"/>
      <c r="I348" s="22"/>
      <c r="J348" s="22"/>
      <c r="M348" s="17"/>
      <c r="N348" s="26">
        <f>((G348-1)*(1-(IF(H348="no",0,'MONTH 2'!$B$3)))+1)</f>
        <v>5.0000000000000044E-2</v>
      </c>
      <c r="O348" s="26">
        <f t="shared" si="11"/>
        <v>0</v>
      </c>
      <c r="P348" s="28">
        <f>IF(ISBLANK(M348),,IF(ISBLANK(F348),,(IF(M348="WON-EW",((((F348-1)*J348)*'MONTH 2'!$B$2)+('MONTH 2'!$B$2*(F348-1))),IF(M348="WON",((((F348-1)*J348)*'MONTH 2'!$B$2)+('MONTH 2'!$B$2*(F348-1))),IF(M348="PLACED",((((F348-1)*J348)*'MONTH 2'!$B$2)-'MONTH 2'!$B$2),IF(J348=0,-'MONTH 2'!$B$2,IF(J348=0,-'MONTH 2'!$B$2,-('MONTH 2'!$B$2*2)))))))*E348))</f>
        <v>0</v>
      </c>
      <c r="Q348" s="27">
        <f>IF(ISBLANK(M348),,IF(ISBLANK(G348),,(IF(M348="WON-EW",((((N348-1)*J348)*'MONTH 2'!$B$2)+('MONTH 2'!$B$2*(N348-1))),IF(M348="WON",((((N348-1)*J348)*'MONTH 2'!$B$2)+('MONTH 2'!$B$2*(N348-1))),IF(M348="PLACED",((((N348-1)*J348)*'MONTH 2'!$B$2)-'MONTH 2'!$B$2),IF(J348=0,-'MONTH 2'!$B$2,IF(J348=0,-'MONTH 2'!$B$2,-('MONTH 2'!$B$2*2)))))))*E348))</f>
        <v>0</v>
      </c>
      <c r="R348" s="27">
        <f>IF(ISBLANK(M348),,IF(U348&lt;&gt;1,((IF(M348="WON-EW",(((K348-1)*'MONTH 2'!$B$2)*(1-$B$3))+(((L348-1)*'MONTH 2'!$B$2)*(1-$B$3)),IF(M348="WON",(((K348-1)*'MONTH 2'!$B$2)*(1-$B$3)),IF(M348="PLACED",(((L348-1)*'MONTH 2'!$B$2)*(1-$B$3))-'MONTH 2'!$B$2,IF(J348=0,-'MONTH 2'!$B$2,-('MONTH 2'!$B$2*2))))))*E348),0))</f>
        <v>0</v>
      </c>
      <c r="U348">
        <f t="shared" si="10"/>
        <v>1</v>
      </c>
    </row>
    <row r="349" spans="8:21" ht="16" x14ac:dyDescent="0.2">
      <c r="H349" s="22"/>
      <c r="I349" s="22"/>
      <c r="J349" s="22"/>
      <c r="M349" s="17"/>
      <c r="N349" s="26">
        <f>((G349-1)*(1-(IF(H349="no",0,'MONTH 2'!$B$3)))+1)</f>
        <v>5.0000000000000044E-2</v>
      </c>
      <c r="O349" s="26">
        <f t="shared" si="11"/>
        <v>0</v>
      </c>
      <c r="P349" s="28">
        <f>IF(ISBLANK(M349),,IF(ISBLANK(F349),,(IF(M349="WON-EW",((((F349-1)*J349)*'MONTH 2'!$B$2)+('MONTH 2'!$B$2*(F349-1))),IF(M349="WON",((((F349-1)*J349)*'MONTH 2'!$B$2)+('MONTH 2'!$B$2*(F349-1))),IF(M349="PLACED",((((F349-1)*J349)*'MONTH 2'!$B$2)-'MONTH 2'!$B$2),IF(J349=0,-'MONTH 2'!$B$2,IF(J349=0,-'MONTH 2'!$B$2,-('MONTH 2'!$B$2*2)))))))*E349))</f>
        <v>0</v>
      </c>
      <c r="Q349" s="27">
        <f>IF(ISBLANK(M349),,IF(ISBLANK(G349),,(IF(M349="WON-EW",((((N349-1)*J349)*'MONTH 2'!$B$2)+('MONTH 2'!$B$2*(N349-1))),IF(M349="WON",((((N349-1)*J349)*'MONTH 2'!$B$2)+('MONTH 2'!$B$2*(N349-1))),IF(M349="PLACED",((((N349-1)*J349)*'MONTH 2'!$B$2)-'MONTH 2'!$B$2),IF(J349=0,-'MONTH 2'!$B$2,IF(J349=0,-'MONTH 2'!$B$2,-('MONTH 2'!$B$2*2)))))))*E349))</f>
        <v>0</v>
      </c>
      <c r="R349" s="27">
        <f>IF(ISBLANK(M349),,IF(U349&lt;&gt;1,((IF(M349="WON-EW",(((K349-1)*'MONTH 2'!$B$2)*(1-$B$3))+(((L349-1)*'MONTH 2'!$B$2)*(1-$B$3)),IF(M349="WON",(((K349-1)*'MONTH 2'!$B$2)*(1-$B$3)),IF(M349="PLACED",(((L349-1)*'MONTH 2'!$B$2)*(1-$B$3))-'MONTH 2'!$B$2,IF(J349=0,-'MONTH 2'!$B$2,-('MONTH 2'!$B$2*2))))))*E349),0))</f>
        <v>0</v>
      </c>
      <c r="U349">
        <f t="shared" ref="U349:U412" si="12">IF(ISBLANK(K349),1,IF(ISBLANK(L349),2,99))</f>
        <v>1</v>
      </c>
    </row>
    <row r="350" spans="8:21" ht="16" x14ac:dyDescent="0.2">
      <c r="H350" s="22"/>
      <c r="I350" s="22"/>
      <c r="J350" s="22"/>
      <c r="M350" s="17"/>
      <c r="N350" s="26">
        <f>((G350-1)*(1-(IF(H350="no",0,'MONTH 2'!$B$3)))+1)</f>
        <v>5.0000000000000044E-2</v>
      </c>
      <c r="O350" s="26">
        <f t="shared" si="11"/>
        <v>0</v>
      </c>
      <c r="P350" s="28">
        <f>IF(ISBLANK(M350),,IF(ISBLANK(F350),,(IF(M350="WON-EW",((((F350-1)*J350)*'MONTH 2'!$B$2)+('MONTH 2'!$B$2*(F350-1))),IF(M350="WON",((((F350-1)*J350)*'MONTH 2'!$B$2)+('MONTH 2'!$B$2*(F350-1))),IF(M350="PLACED",((((F350-1)*J350)*'MONTH 2'!$B$2)-'MONTH 2'!$B$2),IF(J350=0,-'MONTH 2'!$B$2,IF(J350=0,-'MONTH 2'!$B$2,-('MONTH 2'!$B$2*2)))))))*E350))</f>
        <v>0</v>
      </c>
      <c r="Q350" s="27">
        <f>IF(ISBLANK(M350),,IF(ISBLANK(G350),,(IF(M350="WON-EW",((((N350-1)*J350)*'MONTH 2'!$B$2)+('MONTH 2'!$B$2*(N350-1))),IF(M350="WON",((((N350-1)*J350)*'MONTH 2'!$B$2)+('MONTH 2'!$B$2*(N350-1))),IF(M350="PLACED",((((N350-1)*J350)*'MONTH 2'!$B$2)-'MONTH 2'!$B$2),IF(J350=0,-'MONTH 2'!$B$2,IF(J350=0,-'MONTH 2'!$B$2,-('MONTH 2'!$B$2*2)))))))*E350))</f>
        <v>0</v>
      </c>
      <c r="R350" s="27">
        <f>IF(ISBLANK(M350),,IF(U350&lt;&gt;1,((IF(M350="WON-EW",(((K350-1)*'MONTH 2'!$B$2)*(1-$B$3))+(((L350-1)*'MONTH 2'!$B$2)*(1-$B$3)),IF(M350="WON",(((K350-1)*'MONTH 2'!$B$2)*(1-$B$3)),IF(M350="PLACED",(((L350-1)*'MONTH 2'!$B$2)*(1-$B$3))-'MONTH 2'!$B$2,IF(J350=0,-'MONTH 2'!$B$2,-('MONTH 2'!$B$2*2))))))*E350),0))</f>
        <v>0</v>
      </c>
      <c r="U350">
        <f t="shared" si="12"/>
        <v>1</v>
      </c>
    </row>
    <row r="351" spans="8:21" ht="16" x14ac:dyDescent="0.2">
      <c r="H351" s="22"/>
      <c r="I351" s="22"/>
      <c r="J351" s="22"/>
      <c r="M351" s="17"/>
      <c r="N351" s="26">
        <f>((G351-1)*(1-(IF(H351="no",0,'MONTH 2'!$B$3)))+1)</f>
        <v>5.0000000000000044E-2</v>
      </c>
      <c r="O351" s="26">
        <f t="shared" si="11"/>
        <v>0</v>
      </c>
      <c r="P351" s="28">
        <f>IF(ISBLANK(M351),,IF(ISBLANK(F351),,(IF(M351="WON-EW",((((F351-1)*J351)*'MONTH 2'!$B$2)+('MONTH 2'!$B$2*(F351-1))),IF(M351="WON",((((F351-1)*J351)*'MONTH 2'!$B$2)+('MONTH 2'!$B$2*(F351-1))),IF(M351="PLACED",((((F351-1)*J351)*'MONTH 2'!$B$2)-'MONTH 2'!$B$2),IF(J351=0,-'MONTH 2'!$B$2,IF(J351=0,-'MONTH 2'!$B$2,-('MONTH 2'!$B$2*2)))))))*E351))</f>
        <v>0</v>
      </c>
      <c r="Q351" s="27">
        <f>IF(ISBLANK(M351),,IF(ISBLANK(G351),,(IF(M351="WON-EW",((((N351-1)*J351)*'MONTH 2'!$B$2)+('MONTH 2'!$B$2*(N351-1))),IF(M351="WON",((((N351-1)*J351)*'MONTH 2'!$B$2)+('MONTH 2'!$B$2*(N351-1))),IF(M351="PLACED",((((N351-1)*J351)*'MONTH 2'!$B$2)-'MONTH 2'!$B$2),IF(J351=0,-'MONTH 2'!$B$2,IF(J351=0,-'MONTH 2'!$B$2,-('MONTH 2'!$B$2*2)))))))*E351))</f>
        <v>0</v>
      </c>
      <c r="R351" s="27">
        <f>IF(ISBLANK(M351),,IF(U351&lt;&gt;1,((IF(M351="WON-EW",(((K351-1)*'MONTH 2'!$B$2)*(1-$B$3))+(((L351-1)*'MONTH 2'!$B$2)*(1-$B$3)),IF(M351="WON",(((K351-1)*'MONTH 2'!$B$2)*(1-$B$3)),IF(M351="PLACED",(((L351-1)*'MONTH 2'!$B$2)*(1-$B$3))-'MONTH 2'!$B$2,IF(J351=0,-'MONTH 2'!$B$2,-('MONTH 2'!$B$2*2))))))*E351),0))</f>
        <v>0</v>
      </c>
      <c r="U351">
        <f t="shared" si="12"/>
        <v>1</v>
      </c>
    </row>
    <row r="352" spans="8:21" ht="16" x14ac:dyDescent="0.2">
      <c r="H352" s="22"/>
      <c r="I352" s="22"/>
      <c r="J352" s="22"/>
      <c r="M352" s="17"/>
      <c r="N352" s="26">
        <f>((G352-1)*(1-(IF(H352="no",0,'MONTH 2'!$B$3)))+1)</f>
        <v>5.0000000000000044E-2</v>
      </c>
      <c r="O352" s="26">
        <f t="shared" si="11"/>
        <v>0</v>
      </c>
      <c r="P352" s="28">
        <f>IF(ISBLANK(M352),,IF(ISBLANK(F352),,(IF(M352="WON-EW",((((F352-1)*J352)*'MONTH 2'!$B$2)+('MONTH 2'!$B$2*(F352-1))),IF(M352="WON",((((F352-1)*J352)*'MONTH 2'!$B$2)+('MONTH 2'!$B$2*(F352-1))),IF(M352="PLACED",((((F352-1)*J352)*'MONTH 2'!$B$2)-'MONTH 2'!$B$2),IF(J352=0,-'MONTH 2'!$B$2,IF(J352=0,-'MONTH 2'!$B$2,-('MONTH 2'!$B$2*2)))))))*E352))</f>
        <v>0</v>
      </c>
      <c r="Q352" s="27">
        <f>IF(ISBLANK(M352),,IF(ISBLANK(G352),,(IF(M352="WON-EW",((((N352-1)*J352)*'MONTH 2'!$B$2)+('MONTH 2'!$B$2*(N352-1))),IF(M352="WON",((((N352-1)*J352)*'MONTH 2'!$B$2)+('MONTH 2'!$B$2*(N352-1))),IF(M352="PLACED",((((N352-1)*J352)*'MONTH 2'!$B$2)-'MONTH 2'!$B$2),IF(J352=0,-'MONTH 2'!$B$2,IF(J352=0,-'MONTH 2'!$B$2,-('MONTH 2'!$B$2*2)))))))*E352))</f>
        <v>0</v>
      </c>
      <c r="R352" s="27">
        <f>IF(ISBLANK(M352),,IF(U352&lt;&gt;1,((IF(M352="WON-EW",(((K352-1)*'MONTH 2'!$B$2)*(1-$B$3))+(((L352-1)*'MONTH 2'!$B$2)*(1-$B$3)),IF(M352="WON",(((K352-1)*'MONTH 2'!$B$2)*(1-$B$3)),IF(M352="PLACED",(((L352-1)*'MONTH 2'!$B$2)*(1-$B$3))-'MONTH 2'!$B$2,IF(J352=0,-'MONTH 2'!$B$2,-('MONTH 2'!$B$2*2))))))*E352),0))</f>
        <v>0</v>
      </c>
      <c r="U352">
        <f t="shared" si="12"/>
        <v>1</v>
      </c>
    </row>
    <row r="353" spans="8:21" ht="16" x14ac:dyDescent="0.2">
      <c r="H353" s="22"/>
      <c r="I353" s="22"/>
      <c r="J353" s="22"/>
      <c r="M353" s="17"/>
      <c r="N353" s="26">
        <f>((G353-1)*(1-(IF(H353="no",0,'MONTH 2'!$B$3)))+1)</f>
        <v>5.0000000000000044E-2</v>
      </c>
      <c r="O353" s="26">
        <f t="shared" si="11"/>
        <v>0</v>
      </c>
      <c r="P353" s="28">
        <f>IF(ISBLANK(M353),,IF(ISBLANK(F353),,(IF(M353="WON-EW",((((F353-1)*J353)*'MONTH 2'!$B$2)+('MONTH 2'!$B$2*(F353-1))),IF(M353="WON",((((F353-1)*J353)*'MONTH 2'!$B$2)+('MONTH 2'!$B$2*(F353-1))),IF(M353="PLACED",((((F353-1)*J353)*'MONTH 2'!$B$2)-'MONTH 2'!$B$2),IF(J353=0,-'MONTH 2'!$B$2,IF(J353=0,-'MONTH 2'!$B$2,-('MONTH 2'!$B$2*2)))))))*E353))</f>
        <v>0</v>
      </c>
      <c r="Q353" s="27">
        <f>IF(ISBLANK(M353),,IF(ISBLANK(G353),,(IF(M353="WON-EW",((((N353-1)*J353)*'MONTH 2'!$B$2)+('MONTH 2'!$B$2*(N353-1))),IF(M353="WON",((((N353-1)*J353)*'MONTH 2'!$B$2)+('MONTH 2'!$B$2*(N353-1))),IF(M353="PLACED",((((N353-1)*J353)*'MONTH 2'!$B$2)-'MONTH 2'!$B$2),IF(J353=0,-'MONTH 2'!$B$2,IF(J353=0,-'MONTH 2'!$B$2,-('MONTH 2'!$B$2*2)))))))*E353))</f>
        <v>0</v>
      </c>
      <c r="R353" s="27">
        <f>IF(ISBLANK(M353),,IF(U353&lt;&gt;1,((IF(M353="WON-EW",(((K353-1)*'MONTH 2'!$B$2)*(1-$B$3))+(((L353-1)*'MONTH 2'!$B$2)*(1-$B$3)),IF(M353="WON",(((K353-1)*'MONTH 2'!$B$2)*(1-$B$3)),IF(M353="PLACED",(((L353-1)*'MONTH 2'!$B$2)*(1-$B$3))-'MONTH 2'!$B$2,IF(J353=0,-'MONTH 2'!$B$2,-('MONTH 2'!$B$2*2))))))*E353),0))</f>
        <v>0</v>
      </c>
      <c r="U353">
        <f t="shared" si="12"/>
        <v>1</v>
      </c>
    </row>
    <row r="354" spans="8:21" ht="16" x14ac:dyDescent="0.2">
      <c r="H354" s="22"/>
      <c r="I354" s="22"/>
      <c r="J354" s="22"/>
      <c r="M354" s="17"/>
      <c r="N354" s="26">
        <f>((G354-1)*(1-(IF(H354="no",0,'MONTH 2'!$B$3)))+1)</f>
        <v>5.0000000000000044E-2</v>
      </c>
      <c r="O354" s="26">
        <f t="shared" si="11"/>
        <v>0</v>
      </c>
      <c r="P354" s="28">
        <f>IF(ISBLANK(M354),,IF(ISBLANK(F354),,(IF(M354="WON-EW",((((F354-1)*J354)*'MONTH 2'!$B$2)+('MONTH 2'!$B$2*(F354-1))),IF(M354="WON",((((F354-1)*J354)*'MONTH 2'!$B$2)+('MONTH 2'!$B$2*(F354-1))),IF(M354="PLACED",((((F354-1)*J354)*'MONTH 2'!$B$2)-'MONTH 2'!$B$2),IF(J354=0,-'MONTH 2'!$B$2,IF(J354=0,-'MONTH 2'!$B$2,-('MONTH 2'!$B$2*2)))))))*E354))</f>
        <v>0</v>
      </c>
      <c r="Q354" s="27">
        <f>IF(ISBLANK(M354),,IF(ISBLANK(G354),,(IF(M354="WON-EW",((((N354-1)*J354)*'MONTH 2'!$B$2)+('MONTH 2'!$B$2*(N354-1))),IF(M354="WON",((((N354-1)*J354)*'MONTH 2'!$B$2)+('MONTH 2'!$B$2*(N354-1))),IF(M354="PLACED",((((N354-1)*J354)*'MONTH 2'!$B$2)-'MONTH 2'!$B$2),IF(J354=0,-'MONTH 2'!$B$2,IF(J354=0,-'MONTH 2'!$B$2,-('MONTH 2'!$B$2*2)))))))*E354))</f>
        <v>0</v>
      </c>
      <c r="R354" s="27">
        <f>IF(ISBLANK(M354),,IF(U354&lt;&gt;1,((IF(M354="WON-EW",(((K354-1)*'MONTH 2'!$B$2)*(1-$B$3))+(((L354-1)*'MONTH 2'!$B$2)*(1-$B$3)),IF(M354="WON",(((K354-1)*'MONTH 2'!$B$2)*(1-$B$3)),IF(M354="PLACED",(((L354-1)*'MONTH 2'!$B$2)*(1-$B$3))-'MONTH 2'!$B$2,IF(J354=0,-'MONTH 2'!$B$2,-('MONTH 2'!$B$2*2))))))*E354),0))</f>
        <v>0</v>
      </c>
      <c r="U354">
        <f t="shared" si="12"/>
        <v>1</v>
      </c>
    </row>
    <row r="355" spans="8:21" ht="16" x14ac:dyDescent="0.2">
      <c r="H355" s="22"/>
      <c r="I355" s="22"/>
      <c r="J355" s="22"/>
      <c r="M355" s="17"/>
      <c r="N355" s="26">
        <f>((G355-1)*(1-(IF(H355="no",0,'MONTH 2'!$B$3)))+1)</f>
        <v>5.0000000000000044E-2</v>
      </c>
      <c r="O355" s="26">
        <f t="shared" ref="O355:O418" si="13">E355*IF(I355="yes",2,1)</f>
        <v>0</v>
      </c>
      <c r="P355" s="28">
        <f>IF(ISBLANK(M355),,IF(ISBLANK(F355),,(IF(M355="WON-EW",((((F355-1)*J355)*'MONTH 2'!$B$2)+('MONTH 2'!$B$2*(F355-1))),IF(M355="WON",((((F355-1)*J355)*'MONTH 2'!$B$2)+('MONTH 2'!$B$2*(F355-1))),IF(M355="PLACED",((((F355-1)*J355)*'MONTH 2'!$B$2)-'MONTH 2'!$B$2),IF(J355=0,-'MONTH 2'!$B$2,IF(J355=0,-'MONTH 2'!$B$2,-('MONTH 2'!$B$2*2)))))))*E355))</f>
        <v>0</v>
      </c>
      <c r="Q355" s="27">
        <f>IF(ISBLANK(M355),,IF(ISBLANK(G355),,(IF(M355="WON-EW",((((N355-1)*J355)*'MONTH 2'!$B$2)+('MONTH 2'!$B$2*(N355-1))),IF(M355="WON",((((N355-1)*J355)*'MONTH 2'!$B$2)+('MONTH 2'!$B$2*(N355-1))),IF(M355="PLACED",((((N355-1)*J355)*'MONTH 2'!$B$2)-'MONTH 2'!$B$2),IF(J355=0,-'MONTH 2'!$B$2,IF(J355=0,-'MONTH 2'!$B$2,-('MONTH 2'!$B$2*2)))))))*E355))</f>
        <v>0</v>
      </c>
      <c r="R355" s="27">
        <f>IF(ISBLANK(M355),,IF(U355&lt;&gt;1,((IF(M355="WON-EW",(((K355-1)*'MONTH 2'!$B$2)*(1-$B$3))+(((L355-1)*'MONTH 2'!$B$2)*(1-$B$3)),IF(M355="WON",(((K355-1)*'MONTH 2'!$B$2)*(1-$B$3)),IF(M355="PLACED",(((L355-1)*'MONTH 2'!$B$2)*(1-$B$3))-'MONTH 2'!$B$2,IF(J355=0,-'MONTH 2'!$B$2,-('MONTH 2'!$B$2*2))))))*E355),0))</f>
        <v>0</v>
      </c>
      <c r="U355">
        <f t="shared" si="12"/>
        <v>1</v>
      </c>
    </row>
    <row r="356" spans="8:21" ht="16" x14ac:dyDescent="0.2">
      <c r="H356" s="22"/>
      <c r="I356" s="22"/>
      <c r="J356" s="22"/>
      <c r="M356" s="17"/>
      <c r="N356" s="26">
        <f>((G356-1)*(1-(IF(H356="no",0,'MONTH 2'!$B$3)))+1)</f>
        <v>5.0000000000000044E-2</v>
      </c>
      <c r="O356" s="26">
        <f t="shared" si="13"/>
        <v>0</v>
      </c>
      <c r="P356" s="28">
        <f>IF(ISBLANK(M356),,IF(ISBLANK(F356),,(IF(M356="WON-EW",((((F356-1)*J356)*'MONTH 2'!$B$2)+('MONTH 2'!$B$2*(F356-1))),IF(M356="WON",((((F356-1)*J356)*'MONTH 2'!$B$2)+('MONTH 2'!$B$2*(F356-1))),IF(M356="PLACED",((((F356-1)*J356)*'MONTH 2'!$B$2)-'MONTH 2'!$B$2),IF(J356=0,-'MONTH 2'!$B$2,IF(J356=0,-'MONTH 2'!$B$2,-('MONTH 2'!$B$2*2)))))))*E356))</f>
        <v>0</v>
      </c>
      <c r="Q356" s="27">
        <f>IF(ISBLANK(M356),,IF(ISBLANK(G356),,(IF(M356="WON-EW",((((N356-1)*J356)*'MONTH 2'!$B$2)+('MONTH 2'!$B$2*(N356-1))),IF(M356="WON",((((N356-1)*J356)*'MONTH 2'!$B$2)+('MONTH 2'!$B$2*(N356-1))),IF(M356="PLACED",((((N356-1)*J356)*'MONTH 2'!$B$2)-'MONTH 2'!$B$2),IF(J356=0,-'MONTH 2'!$B$2,IF(J356=0,-'MONTH 2'!$B$2,-('MONTH 2'!$B$2*2)))))))*E356))</f>
        <v>0</v>
      </c>
      <c r="R356" s="27">
        <f>IF(ISBLANK(M356),,IF(U356&lt;&gt;1,((IF(M356="WON-EW",(((K356-1)*'MONTH 2'!$B$2)*(1-$B$3))+(((L356-1)*'MONTH 2'!$B$2)*(1-$B$3)),IF(M356="WON",(((K356-1)*'MONTH 2'!$B$2)*(1-$B$3)),IF(M356="PLACED",(((L356-1)*'MONTH 2'!$B$2)*(1-$B$3))-'MONTH 2'!$B$2,IF(J356=0,-'MONTH 2'!$B$2,-('MONTH 2'!$B$2*2))))))*E356),0))</f>
        <v>0</v>
      </c>
      <c r="U356">
        <f t="shared" si="12"/>
        <v>1</v>
      </c>
    </row>
    <row r="357" spans="8:21" ht="16" x14ac:dyDescent="0.2">
      <c r="H357" s="22"/>
      <c r="I357" s="22"/>
      <c r="J357" s="22"/>
      <c r="M357" s="17"/>
      <c r="N357" s="26">
        <f>((G357-1)*(1-(IF(H357="no",0,'MONTH 2'!$B$3)))+1)</f>
        <v>5.0000000000000044E-2</v>
      </c>
      <c r="O357" s="26">
        <f t="shared" si="13"/>
        <v>0</v>
      </c>
      <c r="P357" s="28">
        <f>IF(ISBLANK(M357),,IF(ISBLANK(F357),,(IF(M357="WON-EW",((((F357-1)*J357)*'MONTH 2'!$B$2)+('MONTH 2'!$B$2*(F357-1))),IF(M357="WON",((((F357-1)*J357)*'MONTH 2'!$B$2)+('MONTH 2'!$B$2*(F357-1))),IF(M357="PLACED",((((F357-1)*J357)*'MONTH 2'!$B$2)-'MONTH 2'!$B$2),IF(J357=0,-'MONTH 2'!$B$2,IF(J357=0,-'MONTH 2'!$B$2,-('MONTH 2'!$B$2*2)))))))*E357))</f>
        <v>0</v>
      </c>
      <c r="Q357" s="27">
        <f>IF(ISBLANK(M357),,IF(ISBLANK(G357),,(IF(M357="WON-EW",((((N357-1)*J357)*'MONTH 2'!$B$2)+('MONTH 2'!$B$2*(N357-1))),IF(M357="WON",((((N357-1)*J357)*'MONTH 2'!$B$2)+('MONTH 2'!$B$2*(N357-1))),IF(M357="PLACED",((((N357-1)*J357)*'MONTH 2'!$B$2)-'MONTH 2'!$B$2),IF(J357=0,-'MONTH 2'!$B$2,IF(J357=0,-'MONTH 2'!$B$2,-('MONTH 2'!$B$2*2)))))))*E357))</f>
        <v>0</v>
      </c>
      <c r="R357" s="27">
        <f>IF(ISBLANK(M357),,IF(U357&lt;&gt;1,((IF(M357="WON-EW",(((K357-1)*'MONTH 2'!$B$2)*(1-$B$3))+(((L357-1)*'MONTH 2'!$B$2)*(1-$B$3)),IF(M357="WON",(((K357-1)*'MONTH 2'!$B$2)*(1-$B$3)),IF(M357="PLACED",(((L357-1)*'MONTH 2'!$B$2)*(1-$B$3))-'MONTH 2'!$B$2,IF(J357=0,-'MONTH 2'!$B$2,-('MONTH 2'!$B$2*2))))))*E357),0))</f>
        <v>0</v>
      </c>
      <c r="U357">
        <f t="shared" si="12"/>
        <v>1</v>
      </c>
    </row>
    <row r="358" spans="8:21" ht="16" x14ac:dyDescent="0.2">
      <c r="H358" s="22"/>
      <c r="I358" s="22"/>
      <c r="J358" s="22"/>
      <c r="M358" s="17"/>
      <c r="N358" s="26">
        <f>((G358-1)*(1-(IF(H358="no",0,'MONTH 2'!$B$3)))+1)</f>
        <v>5.0000000000000044E-2</v>
      </c>
      <c r="O358" s="26">
        <f t="shared" si="13"/>
        <v>0</v>
      </c>
      <c r="P358" s="28">
        <f>IF(ISBLANK(M358),,IF(ISBLANK(F358),,(IF(M358="WON-EW",((((F358-1)*J358)*'MONTH 2'!$B$2)+('MONTH 2'!$B$2*(F358-1))),IF(M358="WON",((((F358-1)*J358)*'MONTH 2'!$B$2)+('MONTH 2'!$B$2*(F358-1))),IF(M358="PLACED",((((F358-1)*J358)*'MONTH 2'!$B$2)-'MONTH 2'!$B$2),IF(J358=0,-'MONTH 2'!$B$2,IF(J358=0,-'MONTH 2'!$B$2,-('MONTH 2'!$B$2*2)))))))*E358))</f>
        <v>0</v>
      </c>
      <c r="Q358" s="27">
        <f>IF(ISBLANK(M358),,IF(ISBLANK(G358),,(IF(M358="WON-EW",((((N358-1)*J358)*'MONTH 2'!$B$2)+('MONTH 2'!$B$2*(N358-1))),IF(M358="WON",((((N358-1)*J358)*'MONTH 2'!$B$2)+('MONTH 2'!$B$2*(N358-1))),IF(M358="PLACED",((((N358-1)*J358)*'MONTH 2'!$B$2)-'MONTH 2'!$B$2),IF(J358=0,-'MONTH 2'!$B$2,IF(J358=0,-'MONTH 2'!$B$2,-('MONTH 2'!$B$2*2)))))))*E358))</f>
        <v>0</v>
      </c>
      <c r="R358" s="27">
        <f>IF(ISBLANK(M358),,IF(U358&lt;&gt;1,((IF(M358="WON-EW",(((K358-1)*'MONTH 2'!$B$2)*(1-$B$3))+(((L358-1)*'MONTH 2'!$B$2)*(1-$B$3)),IF(M358="WON",(((K358-1)*'MONTH 2'!$B$2)*(1-$B$3)),IF(M358="PLACED",(((L358-1)*'MONTH 2'!$B$2)*(1-$B$3))-'MONTH 2'!$B$2,IF(J358=0,-'MONTH 2'!$B$2,-('MONTH 2'!$B$2*2))))))*E358),0))</f>
        <v>0</v>
      </c>
      <c r="U358">
        <f t="shared" si="12"/>
        <v>1</v>
      </c>
    </row>
    <row r="359" spans="8:21" ht="16" x14ac:dyDescent="0.2">
      <c r="H359" s="22"/>
      <c r="I359" s="22"/>
      <c r="J359" s="22"/>
      <c r="M359" s="17"/>
      <c r="N359" s="26">
        <f>((G359-1)*(1-(IF(H359="no",0,'MONTH 2'!$B$3)))+1)</f>
        <v>5.0000000000000044E-2</v>
      </c>
      <c r="O359" s="26">
        <f t="shared" si="13"/>
        <v>0</v>
      </c>
      <c r="P359" s="28">
        <f>IF(ISBLANK(M359),,IF(ISBLANK(F359),,(IF(M359="WON-EW",((((F359-1)*J359)*'MONTH 2'!$B$2)+('MONTH 2'!$B$2*(F359-1))),IF(M359="WON",((((F359-1)*J359)*'MONTH 2'!$B$2)+('MONTH 2'!$B$2*(F359-1))),IF(M359="PLACED",((((F359-1)*J359)*'MONTH 2'!$B$2)-'MONTH 2'!$B$2),IF(J359=0,-'MONTH 2'!$B$2,IF(J359=0,-'MONTH 2'!$B$2,-('MONTH 2'!$B$2*2)))))))*E359))</f>
        <v>0</v>
      </c>
      <c r="Q359" s="27">
        <f>IF(ISBLANK(M359),,IF(ISBLANK(G359),,(IF(M359="WON-EW",((((N359-1)*J359)*'MONTH 2'!$B$2)+('MONTH 2'!$B$2*(N359-1))),IF(M359="WON",((((N359-1)*J359)*'MONTH 2'!$B$2)+('MONTH 2'!$B$2*(N359-1))),IF(M359="PLACED",((((N359-1)*J359)*'MONTH 2'!$B$2)-'MONTH 2'!$B$2),IF(J359=0,-'MONTH 2'!$B$2,IF(J359=0,-'MONTH 2'!$B$2,-('MONTH 2'!$B$2*2)))))))*E359))</f>
        <v>0</v>
      </c>
      <c r="R359" s="27">
        <f>IF(ISBLANK(M359),,IF(U359&lt;&gt;1,((IF(M359="WON-EW",(((K359-1)*'MONTH 2'!$B$2)*(1-$B$3))+(((L359-1)*'MONTH 2'!$B$2)*(1-$B$3)),IF(M359="WON",(((K359-1)*'MONTH 2'!$B$2)*(1-$B$3)),IF(M359="PLACED",(((L359-1)*'MONTH 2'!$B$2)*(1-$B$3))-'MONTH 2'!$B$2,IF(J359=0,-'MONTH 2'!$B$2,-('MONTH 2'!$B$2*2))))))*E359),0))</f>
        <v>0</v>
      </c>
      <c r="U359">
        <f t="shared" si="12"/>
        <v>1</v>
      </c>
    </row>
    <row r="360" spans="8:21" ht="16" x14ac:dyDescent="0.2">
      <c r="H360" s="22"/>
      <c r="I360" s="22"/>
      <c r="J360" s="22"/>
      <c r="M360" s="17"/>
      <c r="N360" s="26">
        <f>((G360-1)*(1-(IF(H360="no",0,'MONTH 2'!$B$3)))+1)</f>
        <v>5.0000000000000044E-2</v>
      </c>
      <c r="O360" s="26">
        <f t="shared" si="13"/>
        <v>0</v>
      </c>
      <c r="P360" s="28">
        <f>IF(ISBLANK(M360),,IF(ISBLANK(F360),,(IF(M360="WON-EW",((((F360-1)*J360)*'MONTH 2'!$B$2)+('MONTH 2'!$B$2*(F360-1))),IF(M360="WON",((((F360-1)*J360)*'MONTH 2'!$B$2)+('MONTH 2'!$B$2*(F360-1))),IF(M360="PLACED",((((F360-1)*J360)*'MONTH 2'!$B$2)-'MONTH 2'!$B$2),IF(J360=0,-'MONTH 2'!$B$2,IF(J360=0,-'MONTH 2'!$B$2,-('MONTH 2'!$B$2*2)))))))*E360))</f>
        <v>0</v>
      </c>
      <c r="Q360" s="27">
        <f>IF(ISBLANK(M360),,IF(ISBLANK(G360),,(IF(M360="WON-EW",((((N360-1)*J360)*'MONTH 2'!$B$2)+('MONTH 2'!$B$2*(N360-1))),IF(M360="WON",((((N360-1)*J360)*'MONTH 2'!$B$2)+('MONTH 2'!$B$2*(N360-1))),IF(M360="PLACED",((((N360-1)*J360)*'MONTH 2'!$B$2)-'MONTH 2'!$B$2),IF(J360=0,-'MONTH 2'!$B$2,IF(J360=0,-'MONTH 2'!$B$2,-('MONTH 2'!$B$2*2)))))))*E360))</f>
        <v>0</v>
      </c>
      <c r="R360" s="27">
        <f>IF(ISBLANK(M360),,IF(U360&lt;&gt;1,((IF(M360="WON-EW",(((K360-1)*'MONTH 2'!$B$2)*(1-$B$3))+(((L360-1)*'MONTH 2'!$B$2)*(1-$B$3)),IF(M360="WON",(((K360-1)*'MONTH 2'!$B$2)*(1-$B$3)),IF(M360="PLACED",(((L360-1)*'MONTH 2'!$B$2)*(1-$B$3))-'MONTH 2'!$B$2,IF(J360=0,-'MONTH 2'!$B$2,-('MONTH 2'!$B$2*2))))))*E360),0))</f>
        <v>0</v>
      </c>
      <c r="U360">
        <f t="shared" si="12"/>
        <v>1</v>
      </c>
    </row>
    <row r="361" spans="8:21" ht="16" x14ac:dyDescent="0.2">
      <c r="H361" s="22"/>
      <c r="I361" s="22"/>
      <c r="J361" s="22"/>
      <c r="M361" s="17"/>
      <c r="N361" s="26">
        <f>((G361-1)*(1-(IF(H361="no",0,'MONTH 2'!$B$3)))+1)</f>
        <v>5.0000000000000044E-2</v>
      </c>
      <c r="O361" s="26">
        <f t="shared" si="13"/>
        <v>0</v>
      </c>
      <c r="P361" s="28">
        <f>IF(ISBLANK(M361),,IF(ISBLANK(F361),,(IF(M361="WON-EW",((((F361-1)*J361)*'MONTH 2'!$B$2)+('MONTH 2'!$B$2*(F361-1))),IF(M361="WON",((((F361-1)*J361)*'MONTH 2'!$B$2)+('MONTH 2'!$B$2*(F361-1))),IF(M361="PLACED",((((F361-1)*J361)*'MONTH 2'!$B$2)-'MONTH 2'!$B$2),IF(J361=0,-'MONTH 2'!$B$2,IF(J361=0,-'MONTH 2'!$B$2,-('MONTH 2'!$B$2*2)))))))*E361))</f>
        <v>0</v>
      </c>
      <c r="Q361" s="27">
        <f>IF(ISBLANK(M361),,IF(ISBLANK(G361),,(IF(M361="WON-EW",((((N361-1)*J361)*'MONTH 2'!$B$2)+('MONTH 2'!$B$2*(N361-1))),IF(M361="WON",((((N361-1)*J361)*'MONTH 2'!$B$2)+('MONTH 2'!$B$2*(N361-1))),IF(M361="PLACED",((((N361-1)*J361)*'MONTH 2'!$B$2)-'MONTH 2'!$B$2),IF(J361=0,-'MONTH 2'!$B$2,IF(J361=0,-'MONTH 2'!$B$2,-('MONTH 2'!$B$2*2)))))))*E361))</f>
        <v>0</v>
      </c>
      <c r="R361" s="27">
        <f>IF(ISBLANK(M361),,IF(U361&lt;&gt;1,((IF(M361="WON-EW",(((K361-1)*'MONTH 2'!$B$2)*(1-$B$3))+(((L361-1)*'MONTH 2'!$B$2)*(1-$B$3)),IF(M361="WON",(((K361-1)*'MONTH 2'!$B$2)*(1-$B$3)),IF(M361="PLACED",(((L361-1)*'MONTH 2'!$B$2)*(1-$B$3))-'MONTH 2'!$B$2,IF(J361=0,-'MONTH 2'!$B$2,-('MONTH 2'!$B$2*2))))))*E361),0))</f>
        <v>0</v>
      </c>
      <c r="U361">
        <f t="shared" si="12"/>
        <v>1</v>
      </c>
    </row>
    <row r="362" spans="8:21" ht="16" x14ac:dyDescent="0.2">
      <c r="H362" s="22"/>
      <c r="I362" s="22"/>
      <c r="J362" s="22"/>
      <c r="M362" s="17"/>
      <c r="N362" s="26">
        <f>((G362-1)*(1-(IF(H362="no",0,'MONTH 2'!$B$3)))+1)</f>
        <v>5.0000000000000044E-2</v>
      </c>
      <c r="O362" s="26">
        <f t="shared" si="13"/>
        <v>0</v>
      </c>
      <c r="P362" s="28">
        <f>IF(ISBLANK(M362),,IF(ISBLANK(F362),,(IF(M362="WON-EW",((((F362-1)*J362)*'MONTH 2'!$B$2)+('MONTH 2'!$B$2*(F362-1))),IF(M362="WON",((((F362-1)*J362)*'MONTH 2'!$B$2)+('MONTH 2'!$B$2*(F362-1))),IF(M362="PLACED",((((F362-1)*J362)*'MONTH 2'!$B$2)-'MONTH 2'!$B$2),IF(J362=0,-'MONTH 2'!$B$2,IF(J362=0,-'MONTH 2'!$B$2,-('MONTH 2'!$B$2*2)))))))*E362))</f>
        <v>0</v>
      </c>
      <c r="Q362" s="27">
        <f>IF(ISBLANK(M362),,IF(ISBLANK(G362),,(IF(M362="WON-EW",((((N362-1)*J362)*'MONTH 2'!$B$2)+('MONTH 2'!$B$2*(N362-1))),IF(M362="WON",((((N362-1)*J362)*'MONTH 2'!$B$2)+('MONTH 2'!$B$2*(N362-1))),IF(M362="PLACED",((((N362-1)*J362)*'MONTH 2'!$B$2)-'MONTH 2'!$B$2),IF(J362=0,-'MONTH 2'!$B$2,IF(J362=0,-'MONTH 2'!$B$2,-('MONTH 2'!$B$2*2)))))))*E362))</f>
        <v>0</v>
      </c>
      <c r="R362" s="27">
        <f>IF(ISBLANK(M362),,IF(U362&lt;&gt;1,((IF(M362="WON-EW",(((K362-1)*'MONTH 2'!$B$2)*(1-$B$3))+(((L362-1)*'MONTH 2'!$B$2)*(1-$B$3)),IF(M362="WON",(((K362-1)*'MONTH 2'!$B$2)*(1-$B$3)),IF(M362="PLACED",(((L362-1)*'MONTH 2'!$B$2)*(1-$B$3))-'MONTH 2'!$B$2,IF(J362=0,-'MONTH 2'!$B$2,-('MONTH 2'!$B$2*2))))))*E362),0))</f>
        <v>0</v>
      </c>
      <c r="U362">
        <f t="shared" si="12"/>
        <v>1</v>
      </c>
    </row>
    <row r="363" spans="8:21" ht="16" x14ac:dyDescent="0.2">
      <c r="H363" s="22"/>
      <c r="I363" s="22"/>
      <c r="J363" s="22"/>
      <c r="M363" s="17"/>
      <c r="N363" s="26">
        <f>((G363-1)*(1-(IF(H363="no",0,'MONTH 2'!$B$3)))+1)</f>
        <v>5.0000000000000044E-2</v>
      </c>
      <c r="O363" s="26">
        <f t="shared" si="13"/>
        <v>0</v>
      </c>
      <c r="P363" s="28">
        <f>IF(ISBLANK(M363),,IF(ISBLANK(F363),,(IF(M363="WON-EW",((((F363-1)*J363)*'MONTH 2'!$B$2)+('MONTH 2'!$B$2*(F363-1))),IF(M363="WON",((((F363-1)*J363)*'MONTH 2'!$B$2)+('MONTH 2'!$B$2*(F363-1))),IF(M363="PLACED",((((F363-1)*J363)*'MONTH 2'!$B$2)-'MONTH 2'!$B$2),IF(J363=0,-'MONTH 2'!$B$2,IF(J363=0,-'MONTH 2'!$B$2,-('MONTH 2'!$B$2*2)))))))*E363))</f>
        <v>0</v>
      </c>
      <c r="Q363" s="27">
        <f>IF(ISBLANK(M363),,IF(ISBLANK(G363),,(IF(M363="WON-EW",((((N363-1)*J363)*'MONTH 2'!$B$2)+('MONTH 2'!$B$2*(N363-1))),IF(M363="WON",((((N363-1)*J363)*'MONTH 2'!$B$2)+('MONTH 2'!$B$2*(N363-1))),IF(M363="PLACED",((((N363-1)*J363)*'MONTH 2'!$B$2)-'MONTH 2'!$B$2),IF(J363=0,-'MONTH 2'!$B$2,IF(J363=0,-'MONTH 2'!$B$2,-('MONTH 2'!$B$2*2)))))))*E363))</f>
        <v>0</v>
      </c>
      <c r="R363" s="27">
        <f>IF(ISBLANK(M363),,IF(U363&lt;&gt;1,((IF(M363="WON-EW",(((K363-1)*'MONTH 2'!$B$2)*(1-$B$3))+(((L363-1)*'MONTH 2'!$B$2)*(1-$B$3)),IF(M363="WON",(((K363-1)*'MONTH 2'!$B$2)*(1-$B$3)),IF(M363="PLACED",(((L363-1)*'MONTH 2'!$B$2)*(1-$B$3))-'MONTH 2'!$B$2,IF(J363=0,-'MONTH 2'!$B$2,-('MONTH 2'!$B$2*2))))))*E363),0))</f>
        <v>0</v>
      </c>
      <c r="U363">
        <f t="shared" si="12"/>
        <v>1</v>
      </c>
    </row>
    <row r="364" spans="8:21" ht="16" x14ac:dyDescent="0.2">
      <c r="H364" s="22"/>
      <c r="I364" s="22"/>
      <c r="J364" s="22"/>
      <c r="M364" s="17"/>
      <c r="N364" s="26">
        <f>((G364-1)*(1-(IF(H364="no",0,'MONTH 2'!$B$3)))+1)</f>
        <v>5.0000000000000044E-2</v>
      </c>
      <c r="O364" s="26">
        <f t="shared" si="13"/>
        <v>0</v>
      </c>
      <c r="P364" s="28">
        <f>IF(ISBLANK(M364),,IF(ISBLANK(F364),,(IF(M364="WON-EW",((((F364-1)*J364)*'MONTH 2'!$B$2)+('MONTH 2'!$B$2*(F364-1))),IF(M364="WON",((((F364-1)*J364)*'MONTH 2'!$B$2)+('MONTH 2'!$B$2*(F364-1))),IF(M364="PLACED",((((F364-1)*J364)*'MONTH 2'!$B$2)-'MONTH 2'!$B$2),IF(J364=0,-'MONTH 2'!$B$2,IF(J364=0,-'MONTH 2'!$B$2,-('MONTH 2'!$B$2*2)))))))*E364))</f>
        <v>0</v>
      </c>
      <c r="Q364" s="27">
        <f>IF(ISBLANK(M364),,IF(ISBLANK(G364),,(IF(M364="WON-EW",((((N364-1)*J364)*'MONTH 2'!$B$2)+('MONTH 2'!$B$2*(N364-1))),IF(M364="WON",((((N364-1)*J364)*'MONTH 2'!$B$2)+('MONTH 2'!$B$2*(N364-1))),IF(M364="PLACED",((((N364-1)*J364)*'MONTH 2'!$B$2)-'MONTH 2'!$B$2),IF(J364=0,-'MONTH 2'!$B$2,IF(J364=0,-'MONTH 2'!$B$2,-('MONTH 2'!$B$2*2)))))))*E364))</f>
        <v>0</v>
      </c>
      <c r="R364" s="27">
        <f>IF(ISBLANK(M364),,IF(U364&lt;&gt;1,((IF(M364="WON-EW",(((K364-1)*'MONTH 2'!$B$2)*(1-$B$3))+(((L364-1)*'MONTH 2'!$B$2)*(1-$B$3)),IF(M364="WON",(((K364-1)*'MONTH 2'!$B$2)*(1-$B$3)),IF(M364="PLACED",(((L364-1)*'MONTH 2'!$B$2)*(1-$B$3))-'MONTH 2'!$B$2,IF(J364=0,-'MONTH 2'!$B$2,-('MONTH 2'!$B$2*2))))))*E364),0))</f>
        <v>0</v>
      </c>
      <c r="U364">
        <f t="shared" si="12"/>
        <v>1</v>
      </c>
    </row>
    <row r="365" spans="8:21" ht="16" x14ac:dyDescent="0.2">
      <c r="H365" s="22"/>
      <c r="I365" s="22"/>
      <c r="J365" s="22"/>
      <c r="M365" s="17"/>
      <c r="N365" s="26">
        <f>((G365-1)*(1-(IF(H365="no",0,'MONTH 2'!$B$3)))+1)</f>
        <v>5.0000000000000044E-2</v>
      </c>
      <c r="O365" s="26">
        <f t="shared" si="13"/>
        <v>0</v>
      </c>
      <c r="P365" s="28">
        <f>IF(ISBLANK(M365),,IF(ISBLANK(F365),,(IF(M365="WON-EW",((((F365-1)*J365)*'MONTH 2'!$B$2)+('MONTH 2'!$B$2*(F365-1))),IF(M365="WON",((((F365-1)*J365)*'MONTH 2'!$B$2)+('MONTH 2'!$B$2*(F365-1))),IF(M365="PLACED",((((F365-1)*J365)*'MONTH 2'!$B$2)-'MONTH 2'!$B$2),IF(J365=0,-'MONTH 2'!$B$2,IF(J365=0,-'MONTH 2'!$B$2,-('MONTH 2'!$B$2*2)))))))*E365))</f>
        <v>0</v>
      </c>
      <c r="Q365" s="27">
        <f>IF(ISBLANK(M365),,IF(ISBLANK(G365),,(IF(M365="WON-EW",((((N365-1)*J365)*'MONTH 2'!$B$2)+('MONTH 2'!$B$2*(N365-1))),IF(M365="WON",((((N365-1)*J365)*'MONTH 2'!$B$2)+('MONTH 2'!$B$2*(N365-1))),IF(M365="PLACED",((((N365-1)*J365)*'MONTH 2'!$B$2)-'MONTH 2'!$B$2),IF(J365=0,-'MONTH 2'!$B$2,IF(J365=0,-'MONTH 2'!$B$2,-('MONTH 2'!$B$2*2)))))))*E365))</f>
        <v>0</v>
      </c>
      <c r="R365" s="27">
        <f>IF(ISBLANK(M365),,IF(U365&lt;&gt;1,((IF(M365="WON-EW",(((K365-1)*'MONTH 2'!$B$2)*(1-$B$3))+(((L365-1)*'MONTH 2'!$B$2)*(1-$B$3)),IF(M365="WON",(((K365-1)*'MONTH 2'!$B$2)*(1-$B$3)),IF(M365="PLACED",(((L365-1)*'MONTH 2'!$B$2)*(1-$B$3))-'MONTH 2'!$B$2,IF(J365=0,-'MONTH 2'!$B$2,-('MONTH 2'!$B$2*2))))))*E365),0))</f>
        <v>0</v>
      </c>
      <c r="U365">
        <f t="shared" si="12"/>
        <v>1</v>
      </c>
    </row>
    <row r="366" spans="8:21" ht="16" x14ac:dyDescent="0.2">
      <c r="H366" s="22"/>
      <c r="I366" s="22"/>
      <c r="J366" s="22"/>
      <c r="M366" s="17"/>
      <c r="N366" s="26">
        <f>((G366-1)*(1-(IF(H366="no",0,'MONTH 2'!$B$3)))+1)</f>
        <v>5.0000000000000044E-2</v>
      </c>
      <c r="O366" s="26">
        <f t="shared" si="13"/>
        <v>0</v>
      </c>
      <c r="P366" s="28">
        <f>IF(ISBLANK(M366),,IF(ISBLANK(F366),,(IF(M366="WON-EW",((((F366-1)*J366)*'MONTH 2'!$B$2)+('MONTH 2'!$B$2*(F366-1))),IF(M366="WON",((((F366-1)*J366)*'MONTH 2'!$B$2)+('MONTH 2'!$B$2*(F366-1))),IF(M366="PLACED",((((F366-1)*J366)*'MONTH 2'!$B$2)-'MONTH 2'!$B$2),IF(J366=0,-'MONTH 2'!$B$2,IF(J366=0,-'MONTH 2'!$B$2,-('MONTH 2'!$B$2*2)))))))*E366))</f>
        <v>0</v>
      </c>
      <c r="Q366" s="27">
        <f>IF(ISBLANK(M366),,IF(ISBLANK(G366),,(IF(M366="WON-EW",((((N366-1)*J366)*'MONTH 2'!$B$2)+('MONTH 2'!$B$2*(N366-1))),IF(M366="WON",((((N366-1)*J366)*'MONTH 2'!$B$2)+('MONTH 2'!$B$2*(N366-1))),IF(M366="PLACED",((((N366-1)*J366)*'MONTH 2'!$B$2)-'MONTH 2'!$B$2),IF(J366=0,-'MONTH 2'!$B$2,IF(J366=0,-'MONTH 2'!$B$2,-('MONTH 2'!$B$2*2)))))))*E366))</f>
        <v>0</v>
      </c>
      <c r="R366" s="27">
        <f>IF(ISBLANK(M366),,IF(U366&lt;&gt;1,((IF(M366="WON-EW",(((K366-1)*'MONTH 2'!$B$2)*(1-$B$3))+(((L366-1)*'MONTH 2'!$B$2)*(1-$B$3)),IF(M366="WON",(((K366-1)*'MONTH 2'!$B$2)*(1-$B$3)),IF(M366="PLACED",(((L366-1)*'MONTH 2'!$B$2)*(1-$B$3))-'MONTH 2'!$B$2,IF(J366=0,-'MONTH 2'!$B$2,-('MONTH 2'!$B$2*2))))))*E366),0))</f>
        <v>0</v>
      </c>
      <c r="U366">
        <f t="shared" si="12"/>
        <v>1</v>
      </c>
    </row>
    <row r="367" spans="8:21" ht="16" x14ac:dyDescent="0.2">
      <c r="H367" s="22"/>
      <c r="I367" s="22"/>
      <c r="J367" s="22"/>
      <c r="M367" s="17"/>
      <c r="N367" s="26">
        <f>((G367-1)*(1-(IF(H367="no",0,'MONTH 2'!$B$3)))+1)</f>
        <v>5.0000000000000044E-2</v>
      </c>
      <c r="O367" s="26">
        <f t="shared" si="13"/>
        <v>0</v>
      </c>
      <c r="P367" s="28">
        <f>IF(ISBLANK(M367),,IF(ISBLANK(F367),,(IF(M367="WON-EW",((((F367-1)*J367)*'MONTH 2'!$B$2)+('MONTH 2'!$B$2*(F367-1))),IF(M367="WON",((((F367-1)*J367)*'MONTH 2'!$B$2)+('MONTH 2'!$B$2*(F367-1))),IF(M367="PLACED",((((F367-1)*J367)*'MONTH 2'!$B$2)-'MONTH 2'!$B$2),IF(J367=0,-'MONTH 2'!$B$2,IF(J367=0,-'MONTH 2'!$B$2,-('MONTH 2'!$B$2*2)))))))*E367))</f>
        <v>0</v>
      </c>
      <c r="Q367" s="27">
        <f>IF(ISBLANK(M367),,IF(ISBLANK(G367),,(IF(M367="WON-EW",((((N367-1)*J367)*'MONTH 2'!$B$2)+('MONTH 2'!$B$2*(N367-1))),IF(M367="WON",((((N367-1)*J367)*'MONTH 2'!$B$2)+('MONTH 2'!$B$2*(N367-1))),IF(M367="PLACED",((((N367-1)*J367)*'MONTH 2'!$B$2)-'MONTH 2'!$B$2),IF(J367=0,-'MONTH 2'!$B$2,IF(J367=0,-'MONTH 2'!$B$2,-('MONTH 2'!$B$2*2)))))))*E367))</f>
        <v>0</v>
      </c>
      <c r="R367" s="27">
        <f>IF(ISBLANK(M367),,IF(U367&lt;&gt;1,((IF(M367="WON-EW",(((K367-1)*'MONTH 2'!$B$2)*(1-$B$3))+(((L367-1)*'MONTH 2'!$B$2)*(1-$B$3)),IF(M367="WON",(((K367-1)*'MONTH 2'!$B$2)*(1-$B$3)),IF(M367="PLACED",(((L367-1)*'MONTH 2'!$B$2)*(1-$B$3))-'MONTH 2'!$B$2,IF(J367=0,-'MONTH 2'!$B$2,-('MONTH 2'!$B$2*2))))))*E367),0))</f>
        <v>0</v>
      </c>
      <c r="U367">
        <f t="shared" si="12"/>
        <v>1</v>
      </c>
    </row>
    <row r="368" spans="8:21" ht="16" x14ac:dyDescent="0.2">
      <c r="H368" s="22"/>
      <c r="I368" s="22"/>
      <c r="J368" s="22"/>
      <c r="M368" s="17"/>
      <c r="N368" s="26">
        <f>((G368-1)*(1-(IF(H368="no",0,'MONTH 2'!$B$3)))+1)</f>
        <v>5.0000000000000044E-2</v>
      </c>
      <c r="O368" s="26">
        <f t="shared" si="13"/>
        <v>0</v>
      </c>
      <c r="P368" s="28">
        <f>IF(ISBLANK(M368),,IF(ISBLANK(F368),,(IF(M368="WON-EW",((((F368-1)*J368)*'MONTH 2'!$B$2)+('MONTH 2'!$B$2*(F368-1))),IF(M368="WON",((((F368-1)*J368)*'MONTH 2'!$B$2)+('MONTH 2'!$B$2*(F368-1))),IF(M368="PLACED",((((F368-1)*J368)*'MONTH 2'!$B$2)-'MONTH 2'!$B$2),IF(J368=0,-'MONTH 2'!$B$2,IF(J368=0,-'MONTH 2'!$B$2,-('MONTH 2'!$B$2*2)))))))*E368))</f>
        <v>0</v>
      </c>
      <c r="Q368" s="27">
        <f>IF(ISBLANK(M368),,IF(ISBLANK(G368),,(IF(M368="WON-EW",((((N368-1)*J368)*'MONTH 2'!$B$2)+('MONTH 2'!$B$2*(N368-1))),IF(M368="WON",((((N368-1)*J368)*'MONTH 2'!$B$2)+('MONTH 2'!$B$2*(N368-1))),IF(M368="PLACED",((((N368-1)*J368)*'MONTH 2'!$B$2)-'MONTH 2'!$B$2),IF(J368=0,-'MONTH 2'!$B$2,IF(J368=0,-'MONTH 2'!$B$2,-('MONTH 2'!$B$2*2)))))))*E368))</f>
        <v>0</v>
      </c>
      <c r="R368" s="27">
        <f>IF(ISBLANK(M368),,IF(U368&lt;&gt;1,((IF(M368="WON-EW",(((K368-1)*'MONTH 2'!$B$2)*(1-$B$3))+(((L368-1)*'MONTH 2'!$B$2)*(1-$B$3)),IF(M368="WON",(((K368-1)*'MONTH 2'!$B$2)*(1-$B$3)),IF(M368="PLACED",(((L368-1)*'MONTH 2'!$B$2)*(1-$B$3))-'MONTH 2'!$B$2,IF(J368=0,-'MONTH 2'!$B$2,-('MONTH 2'!$B$2*2))))))*E368),0))</f>
        <v>0</v>
      </c>
      <c r="U368">
        <f t="shared" si="12"/>
        <v>1</v>
      </c>
    </row>
    <row r="369" spans="8:21" ht="16" x14ac:dyDescent="0.2">
      <c r="H369" s="22"/>
      <c r="I369" s="22"/>
      <c r="J369" s="22"/>
      <c r="M369" s="17"/>
      <c r="N369" s="26">
        <f>((G369-1)*(1-(IF(H369="no",0,'MONTH 2'!$B$3)))+1)</f>
        <v>5.0000000000000044E-2</v>
      </c>
      <c r="O369" s="26">
        <f t="shared" si="13"/>
        <v>0</v>
      </c>
      <c r="P369" s="28">
        <f>IF(ISBLANK(M369),,IF(ISBLANK(F369),,(IF(M369="WON-EW",((((F369-1)*J369)*'MONTH 2'!$B$2)+('MONTH 2'!$B$2*(F369-1))),IF(M369="WON",((((F369-1)*J369)*'MONTH 2'!$B$2)+('MONTH 2'!$B$2*(F369-1))),IF(M369="PLACED",((((F369-1)*J369)*'MONTH 2'!$B$2)-'MONTH 2'!$B$2),IF(J369=0,-'MONTH 2'!$B$2,IF(J369=0,-'MONTH 2'!$B$2,-('MONTH 2'!$B$2*2)))))))*E369))</f>
        <v>0</v>
      </c>
      <c r="Q369" s="27">
        <f>IF(ISBLANK(M369),,IF(ISBLANK(G369),,(IF(M369="WON-EW",((((N369-1)*J369)*'MONTH 2'!$B$2)+('MONTH 2'!$B$2*(N369-1))),IF(M369="WON",((((N369-1)*J369)*'MONTH 2'!$B$2)+('MONTH 2'!$B$2*(N369-1))),IF(M369="PLACED",((((N369-1)*J369)*'MONTH 2'!$B$2)-'MONTH 2'!$B$2),IF(J369=0,-'MONTH 2'!$B$2,IF(J369=0,-'MONTH 2'!$B$2,-('MONTH 2'!$B$2*2)))))))*E369))</f>
        <v>0</v>
      </c>
      <c r="R369" s="27">
        <f>IF(ISBLANK(M369),,IF(U369&lt;&gt;1,((IF(M369="WON-EW",(((K369-1)*'MONTH 2'!$B$2)*(1-$B$3))+(((L369-1)*'MONTH 2'!$B$2)*(1-$B$3)),IF(M369="WON",(((K369-1)*'MONTH 2'!$B$2)*(1-$B$3)),IF(M369="PLACED",(((L369-1)*'MONTH 2'!$B$2)*(1-$B$3))-'MONTH 2'!$B$2,IF(J369=0,-'MONTH 2'!$B$2,-('MONTH 2'!$B$2*2))))))*E369),0))</f>
        <v>0</v>
      </c>
      <c r="U369">
        <f t="shared" si="12"/>
        <v>1</v>
      </c>
    </row>
    <row r="370" spans="8:21" ht="16" x14ac:dyDescent="0.2">
      <c r="H370" s="22"/>
      <c r="I370" s="22"/>
      <c r="J370" s="22"/>
      <c r="M370" s="17"/>
      <c r="N370" s="26">
        <f>((G370-1)*(1-(IF(H370="no",0,'MONTH 2'!$B$3)))+1)</f>
        <v>5.0000000000000044E-2</v>
      </c>
      <c r="O370" s="26">
        <f t="shared" si="13"/>
        <v>0</v>
      </c>
      <c r="P370" s="28">
        <f>IF(ISBLANK(M370),,IF(ISBLANK(F370),,(IF(M370="WON-EW",((((F370-1)*J370)*'MONTH 2'!$B$2)+('MONTH 2'!$B$2*(F370-1))),IF(M370="WON",((((F370-1)*J370)*'MONTH 2'!$B$2)+('MONTH 2'!$B$2*(F370-1))),IF(M370="PLACED",((((F370-1)*J370)*'MONTH 2'!$B$2)-'MONTH 2'!$B$2),IF(J370=0,-'MONTH 2'!$B$2,IF(J370=0,-'MONTH 2'!$B$2,-('MONTH 2'!$B$2*2)))))))*E370))</f>
        <v>0</v>
      </c>
      <c r="Q370" s="27">
        <f>IF(ISBLANK(M370),,IF(ISBLANK(G370),,(IF(M370="WON-EW",((((N370-1)*J370)*'MONTH 2'!$B$2)+('MONTH 2'!$B$2*(N370-1))),IF(M370="WON",((((N370-1)*J370)*'MONTH 2'!$B$2)+('MONTH 2'!$B$2*(N370-1))),IF(M370="PLACED",((((N370-1)*J370)*'MONTH 2'!$B$2)-'MONTH 2'!$B$2),IF(J370=0,-'MONTH 2'!$B$2,IF(J370=0,-'MONTH 2'!$B$2,-('MONTH 2'!$B$2*2)))))))*E370))</f>
        <v>0</v>
      </c>
      <c r="R370" s="27">
        <f>IF(ISBLANK(M370),,IF(U370&lt;&gt;1,((IF(M370="WON-EW",(((K370-1)*'MONTH 2'!$B$2)*(1-$B$3))+(((L370-1)*'MONTH 2'!$B$2)*(1-$B$3)),IF(M370="WON",(((K370-1)*'MONTH 2'!$B$2)*(1-$B$3)),IF(M370="PLACED",(((L370-1)*'MONTH 2'!$B$2)*(1-$B$3))-'MONTH 2'!$B$2,IF(J370=0,-'MONTH 2'!$B$2,-('MONTH 2'!$B$2*2))))))*E370),0))</f>
        <v>0</v>
      </c>
      <c r="U370">
        <f t="shared" si="12"/>
        <v>1</v>
      </c>
    </row>
    <row r="371" spans="8:21" ht="16" x14ac:dyDescent="0.2">
      <c r="H371" s="22"/>
      <c r="I371" s="22"/>
      <c r="J371" s="22"/>
      <c r="M371" s="17"/>
      <c r="N371" s="26">
        <f>((G371-1)*(1-(IF(H371="no",0,'MONTH 2'!$B$3)))+1)</f>
        <v>5.0000000000000044E-2</v>
      </c>
      <c r="O371" s="26">
        <f t="shared" si="13"/>
        <v>0</v>
      </c>
      <c r="P371" s="28">
        <f>IF(ISBLANK(M371),,IF(ISBLANK(F371),,(IF(M371="WON-EW",((((F371-1)*J371)*'MONTH 2'!$B$2)+('MONTH 2'!$B$2*(F371-1))),IF(M371="WON",((((F371-1)*J371)*'MONTH 2'!$B$2)+('MONTH 2'!$B$2*(F371-1))),IF(M371="PLACED",((((F371-1)*J371)*'MONTH 2'!$B$2)-'MONTH 2'!$B$2),IF(J371=0,-'MONTH 2'!$B$2,IF(J371=0,-'MONTH 2'!$B$2,-('MONTH 2'!$B$2*2)))))))*E371))</f>
        <v>0</v>
      </c>
      <c r="Q371" s="27">
        <f>IF(ISBLANK(M371),,IF(ISBLANK(G371),,(IF(M371="WON-EW",((((N371-1)*J371)*'MONTH 2'!$B$2)+('MONTH 2'!$B$2*(N371-1))),IF(M371="WON",((((N371-1)*J371)*'MONTH 2'!$B$2)+('MONTH 2'!$B$2*(N371-1))),IF(M371="PLACED",((((N371-1)*J371)*'MONTH 2'!$B$2)-'MONTH 2'!$B$2),IF(J371=0,-'MONTH 2'!$B$2,IF(J371=0,-'MONTH 2'!$B$2,-('MONTH 2'!$B$2*2)))))))*E371))</f>
        <v>0</v>
      </c>
      <c r="R371" s="27">
        <f>IF(ISBLANK(M371),,IF(U371&lt;&gt;1,((IF(M371="WON-EW",(((K371-1)*'MONTH 2'!$B$2)*(1-$B$3))+(((L371-1)*'MONTH 2'!$B$2)*(1-$B$3)),IF(M371="WON",(((K371-1)*'MONTH 2'!$B$2)*(1-$B$3)),IF(M371="PLACED",(((L371-1)*'MONTH 2'!$B$2)*(1-$B$3))-'MONTH 2'!$B$2,IF(J371=0,-'MONTH 2'!$B$2,-('MONTH 2'!$B$2*2))))))*E371),0))</f>
        <v>0</v>
      </c>
      <c r="U371">
        <f t="shared" si="12"/>
        <v>1</v>
      </c>
    </row>
    <row r="372" spans="8:21" ht="16" x14ac:dyDescent="0.2">
      <c r="H372" s="22"/>
      <c r="I372" s="22"/>
      <c r="J372" s="22"/>
      <c r="M372" s="17"/>
      <c r="N372" s="26">
        <f>((G372-1)*(1-(IF(H372="no",0,'MONTH 2'!$B$3)))+1)</f>
        <v>5.0000000000000044E-2</v>
      </c>
      <c r="O372" s="26">
        <f t="shared" si="13"/>
        <v>0</v>
      </c>
      <c r="P372" s="28">
        <f>IF(ISBLANK(M372),,IF(ISBLANK(F372),,(IF(M372="WON-EW",((((F372-1)*J372)*'MONTH 2'!$B$2)+('MONTH 2'!$B$2*(F372-1))),IF(M372="WON",((((F372-1)*J372)*'MONTH 2'!$B$2)+('MONTH 2'!$B$2*(F372-1))),IF(M372="PLACED",((((F372-1)*J372)*'MONTH 2'!$B$2)-'MONTH 2'!$B$2),IF(J372=0,-'MONTH 2'!$B$2,IF(J372=0,-'MONTH 2'!$B$2,-('MONTH 2'!$B$2*2)))))))*E372))</f>
        <v>0</v>
      </c>
      <c r="Q372" s="27">
        <f>IF(ISBLANK(M372),,IF(ISBLANK(G372),,(IF(M372="WON-EW",((((N372-1)*J372)*'MONTH 2'!$B$2)+('MONTH 2'!$B$2*(N372-1))),IF(M372="WON",((((N372-1)*J372)*'MONTH 2'!$B$2)+('MONTH 2'!$B$2*(N372-1))),IF(M372="PLACED",((((N372-1)*J372)*'MONTH 2'!$B$2)-'MONTH 2'!$B$2),IF(J372=0,-'MONTH 2'!$B$2,IF(J372=0,-'MONTH 2'!$B$2,-('MONTH 2'!$B$2*2)))))))*E372))</f>
        <v>0</v>
      </c>
      <c r="R372" s="27">
        <f>IF(ISBLANK(M372),,IF(U372&lt;&gt;1,((IF(M372="WON-EW",(((K372-1)*'MONTH 2'!$B$2)*(1-$B$3))+(((L372-1)*'MONTH 2'!$B$2)*(1-$B$3)),IF(M372="WON",(((K372-1)*'MONTH 2'!$B$2)*(1-$B$3)),IF(M372="PLACED",(((L372-1)*'MONTH 2'!$B$2)*(1-$B$3))-'MONTH 2'!$B$2,IF(J372=0,-'MONTH 2'!$B$2,-('MONTH 2'!$B$2*2))))))*E372),0))</f>
        <v>0</v>
      </c>
      <c r="U372">
        <f t="shared" si="12"/>
        <v>1</v>
      </c>
    </row>
    <row r="373" spans="8:21" ht="16" x14ac:dyDescent="0.2">
      <c r="H373" s="22"/>
      <c r="I373" s="22"/>
      <c r="J373" s="22"/>
      <c r="M373" s="17"/>
      <c r="N373" s="26">
        <f>((G373-1)*(1-(IF(H373="no",0,'MONTH 2'!$B$3)))+1)</f>
        <v>5.0000000000000044E-2</v>
      </c>
      <c r="O373" s="26">
        <f t="shared" si="13"/>
        <v>0</v>
      </c>
      <c r="P373" s="28">
        <f>IF(ISBLANK(M373),,IF(ISBLANK(F373),,(IF(M373="WON-EW",((((F373-1)*J373)*'MONTH 2'!$B$2)+('MONTH 2'!$B$2*(F373-1))),IF(M373="WON",((((F373-1)*J373)*'MONTH 2'!$B$2)+('MONTH 2'!$B$2*(F373-1))),IF(M373="PLACED",((((F373-1)*J373)*'MONTH 2'!$B$2)-'MONTH 2'!$B$2),IF(J373=0,-'MONTH 2'!$B$2,IF(J373=0,-'MONTH 2'!$B$2,-('MONTH 2'!$B$2*2)))))))*E373))</f>
        <v>0</v>
      </c>
      <c r="Q373" s="27">
        <f>IF(ISBLANK(M373),,IF(ISBLANK(G373),,(IF(M373="WON-EW",((((N373-1)*J373)*'MONTH 2'!$B$2)+('MONTH 2'!$B$2*(N373-1))),IF(M373="WON",((((N373-1)*J373)*'MONTH 2'!$B$2)+('MONTH 2'!$B$2*(N373-1))),IF(M373="PLACED",((((N373-1)*J373)*'MONTH 2'!$B$2)-'MONTH 2'!$B$2),IF(J373=0,-'MONTH 2'!$B$2,IF(J373=0,-'MONTH 2'!$B$2,-('MONTH 2'!$B$2*2)))))))*E373))</f>
        <v>0</v>
      </c>
      <c r="R373" s="27">
        <f>IF(ISBLANK(M373),,IF(U373&lt;&gt;1,((IF(M373="WON-EW",(((K373-1)*'MONTH 2'!$B$2)*(1-$B$3))+(((L373-1)*'MONTH 2'!$B$2)*(1-$B$3)),IF(M373="WON",(((K373-1)*'MONTH 2'!$B$2)*(1-$B$3)),IF(M373="PLACED",(((L373-1)*'MONTH 2'!$B$2)*(1-$B$3))-'MONTH 2'!$B$2,IF(J373=0,-'MONTH 2'!$B$2,-('MONTH 2'!$B$2*2))))))*E373),0))</f>
        <v>0</v>
      </c>
      <c r="U373">
        <f t="shared" si="12"/>
        <v>1</v>
      </c>
    </row>
    <row r="374" spans="8:21" ht="16" x14ac:dyDescent="0.2">
      <c r="H374" s="22"/>
      <c r="I374" s="22"/>
      <c r="J374" s="22"/>
      <c r="M374" s="17"/>
      <c r="N374" s="26">
        <f>((G374-1)*(1-(IF(H374="no",0,'MONTH 2'!$B$3)))+1)</f>
        <v>5.0000000000000044E-2</v>
      </c>
      <c r="O374" s="26">
        <f t="shared" si="13"/>
        <v>0</v>
      </c>
      <c r="P374" s="28">
        <f>IF(ISBLANK(M374),,IF(ISBLANK(F374),,(IF(M374="WON-EW",((((F374-1)*J374)*'MONTH 2'!$B$2)+('MONTH 2'!$B$2*(F374-1))),IF(M374="WON",((((F374-1)*J374)*'MONTH 2'!$B$2)+('MONTH 2'!$B$2*(F374-1))),IF(M374="PLACED",((((F374-1)*J374)*'MONTH 2'!$B$2)-'MONTH 2'!$B$2),IF(J374=0,-'MONTH 2'!$B$2,IF(J374=0,-'MONTH 2'!$B$2,-('MONTH 2'!$B$2*2)))))))*E374))</f>
        <v>0</v>
      </c>
      <c r="Q374" s="27">
        <f>IF(ISBLANK(M374),,IF(ISBLANK(G374),,(IF(M374="WON-EW",((((N374-1)*J374)*'MONTH 2'!$B$2)+('MONTH 2'!$B$2*(N374-1))),IF(M374="WON",((((N374-1)*J374)*'MONTH 2'!$B$2)+('MONTH 2'!$B$2*(N374-1))),IF(M374="PLACED",((((N374-1)*J374)*'MONTH 2'!$B$2)-'MONTH 2'!$B$2),IF(J374=0,-'MONTH 2'!$B$2,IF(J374=0,-'MONTH 2'!$B$2,-('MONTH 2'!$B$2*2)))))))*E374))</f>
        <v>0</v>
      </c>
      <c r="R374" s="27">
        <f>IF(ISBLANK(M374),,IF(U374&lt;&gt;1,((IF(M374="WON-EW",(((K374-1)*'MONTH 2'!$B$2)*(1-$B$3))+(((L374-1)*'MONTH 2'!$B$2)*(1-$B$3)),IF(M374="WON",(((K374-1)*'MONTH 2'!$B$2)*(1-$B$3)),IF(M374="PLACED",(((L374-1)*'MONTH 2'!$B$2)*(1-$B$3))-'MONTH 2'!$B$2,IF(J374=0,-'MONTH 2'!$B$2,-('MONTH 2'!$B$2*2))))))*E374),0))</f>
        <v>0</v>
      </c>
      <c r="U374">
        <f t="shared" si="12"/>
        <v>1</v>
      </c>
    </row>
    <row r="375" spans="8:21" ht="16" x14ac:dyDescent="0.2">
      <c r="H375" s="22"/>
      <c r="I375" s="22"/>
      <c r="J375" s="22"/>
      <c r="M375" s="17"/>
      <c r="N375" s="26">
        <f>((G375-1)*(1-(IF(H375="no",0,'MONTH 2'!$B$3)))+1)</f>
        <v>5.0000000000000044E-2</v>
      </c>
      <c r="O375" s="26">
        <f t="shared" si="13"/>
        <v>0</v>
      </c>
      <c r="P375" s="28">
        <f>IF(ISBLANK(M375),,IF(ISBLANK(F375),,(IF(M375="WON-EW",((((F375-1)*J375)*'MONTH 2'!$B$2)+('MONTH 2'!$B$2*(F375-1))),IF(M375="WON",((((F375-1)*J375)*'MONTH 2'!$B$2)+('MONTH 2'!$B$2*(F375-1))),IF(M375="PLACED",((((F375-1)*J375)*'MONTH 2'!$B$2)-'MONTH 2'!$B$2),IF(J375=0,-'MONTH 2'!$B$2,IF(J375=0,-'MONTH 2'!$B$2,-('MONTH 2'!$B$2*2)))))))*E375))</f>
        <v>0</v>
      </c>
      <c r="Q375" s="27">
        <f>IF(ISBLANK(M375),,IF(ISBLANK(G375),,(IF(M375="WON-EW",((((N375-1)*J375)*'MONTH 2'!$B$2)+('MONTH 2'!$B$2*(N375-1))),IF(M375="WON",((((N375-1)*J375)*'MONTH 2'!$B$2)+('MONTH 2'!$B$2*(N375-1))),IF(M375="PLACED",((((N375-1)*J375)*'MONTH 2'!$B$2)-'MONTH 2'!$B$2),IF(J375=0,-'MONTH 2'!$B$2,IF(J375=0,-'MONTH 2'!$B$2,-('MONTH 2'!$B$2*2)))))))*E375))</f>
        <v>0</v>
      </c>
      <c r="R375" s="27">
        <f>IF(ISBLANK(M375),,IF(U375&lt;&gt;1,((IF(M375="WON-EW",(((K375-1)*'MONTH 2'!$B$2)*(1-$B$3))+(((L375-1)*'MONTH 2'!$B$2)*(1-$B$3)),IF(M375="WON",(((K375-1)*'MONTH 2'!$B$2)*(1-$B$3)),IF(M375="PLACED",(((L375-1)*'MONTH 2'!$B$2)*(1-$B$3))-'MONTH 2'!$B$2,IF(J375=0,-'MONTH 2'!$B$2,-('MONTH 2'!$B$2*2))))))*E375),0))</f>
        <v>0</v>
      </c>
      <c r="U375">
        <f t="shared" si="12"/>
        <v>1</v>
      </c>
    </row>
    <row r="376" spans="8:21" ht="16" x14ac:dyDescent="0.2">
      <c r="H376" s="22"/>
      <c r="I376" s="22"/>
      <c r="J376" s="22"/>
      <c r="M376" s="17"/>
      <c r="N376" s="26">
        <f>((G376-1)*(1-(IF(H376="no",0,'MONTH 2'!$B$3)))+1)</f>
        <v>5.0000000000000044E-2</v>
      </c>
      <c r="O376" s="26">
        <f t="shared" si="13"/>
        <v>0</v>
      </c>
      <c r="P376" s="28">
        <f>IF(ISBLANK(M376),,IF(ISBLANK(F376),,(IF(M376="WON-EW",((((F376-1)*J376)*'MONTH 2'!$B$2)+('MONTH 2'!$B$2*(F376-1))),IF(M376="WON",((((F376-1)*J376)*'MONTH 2'!$B$2)+('MONTH 2'!$B$2*(F376-1))),IF(M376="PLACED",((((F376-1)*J376)*'MONTH 2'!$B$2)-'MONTH 2'!$B$2),IF(J376=0,-'MONTH 2'!$B$2,IF(J376=0,-'MONTH 2'!$B$2,-('MONTH 2'!$B$2*2)))))))*E376))</f>
        <v>0</v>
      </c>
      <c r="Q376" s="27">
        <f>IF(ISBLANK(M376),,IF(ISBLANK(G376),,(IF(M376="WON-EW",((((N376-1)*J376)*'MONTH 2'!$B$2)+('MONTH 2'!$B$2*(N376-1))),IF(M376="WON",((((N376-1)*J376)*'MONTH 2'!$B$2)+('MONTH 2'!$B$2*(N376-1))),IF(M376="PLACED",((((N376-1)*J376)*'MONTH 2'!$B$2)-'MONTH 2'!$B$2),IF(J376=0,-'MONTH 2'!$B$2,IF(J376=0,-'MONTH 2'!$B$2,-('MONTH 2'!$B$2*2)))))))*E376))</f>
        <v>0</v>
      </c>
      <c r="R376" s="27">
        <f>IF(ISBLANK(M376),,IF(U376&lt;&gt;1,((IF(M376="WON-EW",(((K376-1)*'MONTH 2'!$B$2)*(1-$B$3))+(((L376-1)*'MONTH 2'!$B$2)*(1-$B$3)),IF(M376="WON",(((K376-1)*'MONTH 2'!$B$2)*(1-$B$3)),IF(M376="PLACED",(((L376-1)*'MONTH 2'!$B$2)*(1-$B$3))-'MONTH 2'!$B$2,IF(J376=0,-'MONTH 2'!$B$2,-('MONTH 2'!$B$2*2))))))*E376),0))</f>
        <v>0</v>
      </c>
      <c r="U376">
        <f t="shared" si="12"/>
        <v>1</v>
      </c>
    </row>
    <row r="377" spans="8:21" ht="16" x14ac:dyDescent="0.2">
      <c r="H377" s="22"/>
      <c r="I377" s="22"/>
      <c r="J377" s="22"/>
      <c r="M377" s="17"/>
      <c r="N377" s="26">
        <f>((G377-1)*(1-(IF(H377="no",0,'MONTH 2'!$B$3)))+1)</f>
        <v>5.0000000000000044E-2</v>
      </c>
      <c r="O377" s="26">
        <f t="shared" si="13"/>
        <v>0</v>
      </c>
      <c r="P377" s="28">
        <f>IF(ISBLANK(M377),,IF(ISBLANK(F377),,(IF(M377="WON-EW",((((F377-1)*J377)*'MONTH 2'!$B$2)+('MONTH 2'!$B$2*(F377-1))),IF(M377="WON",((((F377-1)*J377)*'MONTH 2'!$B$2)+('MONTH 2'!$B$2*(F377-1))),IF(M377="PLACED",((((F377-1)*J377)*'MONTH 2'!$B$2)-'MONTH 2'!$B$2),IF(J377=0,-'MONTH 2'!$B$2,IF(J377=0,-'MONTH 2'!$B$2,-('MONTH 2'!$B$2*2)))))))*E377))</f>
        <v>0</v>
      </c>
      <c r="Q377" s="27">
        <f>IF(ISBLANK(M377),,IF(ISBLANK(G377),,(IF(M377="WON-EW",((((N377-1)*J377)*'MONTH 2'!$B$2)+('MONTH 2'!$B$2*(N377-1))),IF(M377="WON",((((N377-1)*J377)*'MONTH 2'!$B$2)+('MONTH 2'!$B$2*(N377-1))),IF(M377="PLACED",((((N377-1)*J377)*'MONTH 2'!$B$2)-'MONTH 2'!$B$2),IF(J377=0,-'MONTH 2'!$B$2,IF(J377=0,-'MONTH 2'!$B$2,-('MONTH 2'!$B$2*2)))))))*E377))</f>
        <v>0</v>
      </c>
      <c r="R377" s="27">
        <f>IF(ISBLANK(M377),,IF(U377&lt;&gt;1,((IF(M377="WON-EW",(((K377-1)*'MONTH 2'!$B$2)*(1-$B$3))+(((L377-1)*'MONTH 2'!$B$2)*(1-$B$3)),IF(M377="WON",(((K377-1)*'MONTH 2'!$B$2)*(1-$B$3)),IF(M377="PLACED",(((L377-1)*'MONTH 2'!$B$2)*(1-$B$3))-'MONTH 2'!$B$2,IF(J377=0,-'MONTH 2'!$B$2,-('MONTH 2'!$B$2*2))))))*E377),0))</f>
        <v>0</v>
      </c>
      <c r="U377">
        <f t="shared" si="12"/>
        <v>1</v>
      </c>
    </row>
    <row r="378" spans="8:21" ht="16" x14ac:dyDescent="0.2">
      <c r="H378" s="22"/>
      <c r="I378" s="22"/>
      <c r="J378" s="22"/>
      <c r="M378" s="17"/>
      <c r="N378" s="26">
        <f>((G378-1)*(1-(IF(H378="no",0,'MONTH 2'!$B$3)))+1)</f>
        <v>5.0000000000000044E-2</v>
      </c>
      <c r="O378" s="26">
        <f t="shared" si="13"/>
        <v>0</v>
      </c>
      <c r="P378" s="28">
        <f>IF(ISBLANK(M378),,IF(ISBLANK(F378),,(IF(M378="WON-EW",((((F378-1)*J378)*'MONTH 2'!$B$2)+('MONTH 2'!$B$2*(F378-1))),IF(M378="WON",((((F378-1)*J378)*'MONTH 2'!$B$2)+('MONTH 2'!$B$2*(F378-1))),IF(M378="PLACED",((((F378-1)*J378)*'MONTH 2'!$B$2)-'MONTH 2'!$B$2),IF(J378=0,-'MONTH 2'!$B$2,IF(J378=0,-'MONTH 2'!$B$2,-('MONTH 2'!$B$2*2)))))))*E378))</f>
        <v>0</v>
      </c>
      <c r="Q378" s="27">
        <f>IF(ISBLANK(M378),,IF(ISBLANK(G378),,(IF(M378="WON-EW",((((N378-1)*J378)*'MONTH 2'!$B$2)+('MONTH 2'!$B$2*(N378-1))),IF(M378="WON",((((N378-1)*J378)*'MONTH 2'!$B$2)+('MONTH 2'!$B$2*(N378-1))),IF(M378="PLACED",((((N378-1)*J378)*'MONTH 2'!$B$2)-'MONTH 2'!$B$2),IF(J378=0,-'MONTH 2'!$B$2,IF(J378=0,-'MONTH 2'!$B$2,-('MONTH 2'!$B$2*2)))))))*E378))</f>
        <v>0</v>
      </c>
      <c r="R378" s="27">
        <f>IF(ISBLANK(M378),,IF(U378&lt;&gt;1,((IF(M378="WON-EW",(((K378-1)*'MONTH 2'!$B$2)*(1-$B$3))+(((L378-1)*'MONTH 2'!$B$2)*(1-$B$3)),IF(M378="WON",(((K378-1)*'MONTH 2'!$B$2)*(1-$B$3)),IF(M378="PLACED",(((L378-1)*'MONTH 2'!$B$2)*(1-$B$3))-'MONTH 2'!$B$2,IF(J378=0,-'MONTH 2'!$B$2,-('MONTH 2'!$B$2*2))))))*E378),0))</f>
        <v>0</v>
      </c>
      <c r="U378">
        <f t="shared" si="12"/>
        <v>1</v>
      </c>
    </row>
    <row r="379" spans="8:21" ht="16" x14ac:dyDescent="0.2">
      <c r="H379" s="22"/>
      <c r="I379" s="22"/>
      <c r="J379" s="22"/>
      <c r="M379" s="17"/>
      <c r="N379" s="26">
        <f>((G379-1)*(1-(IF(H379="no",0,'MONTH 2'!$B$3)))+1)</f>
        <v>5.0000000000000044E-2</v>
      </c>
      <c r="O379" s="26">
        <f t="shared" si="13"/>
        <v>0</v>
      </c>
      <c r="P379" s="28">
        <f>IF(ISBLANK(M379),,IF(ISBLANK(F379),,(IF(M379="WON-EW",((((F379-1)*J379)*'MONTH 2'!$B$2)+('MONTH 2'!$B$2*(F379-1))),IF(M379="WON",((((F379-1)*J379)*'MONTH 2'!$B$2)+('MONTH 2'!$B$2*(F379-1))),IF(M379="PLACED",((((F379-1)*J379)*'MONTH 2'!$B$2)-'MONTH 2'!$B$2),IF(J379=0,-'MONTH 2'!$B$2,IF(J379=0,-'MONTH 2'!$B$2,-('MONTH 2'!$B$2*2)))))))*E379))</f>
        <v>0</v>
      </c>
      <c r="Q379" s="27">
        <f>IF(ISBLANK(M379),,IF(ISBLANK(G379),,(IF(M379="WON-EW",((((N379-1)*J379)*'MONTH 2'!$B$2)+('MONTH 2'!$B$2*(N379-1))),IF(M379="WON",((((N379-1)*J379)*'MONTH 2'!$B$2)+('MONTH 2'!$B$2*(N379-1))),IF(M379="PLACED",((((N379-1)*J379)*'MONTH 2'!$B$2)-'MONTH 2'!$B$2),IF(J379=0,-'MONTH 2'!$B$2,IF(J379=0,-'MONTH 2'!$B$2,-('MONTH 2'!$B$2*2)))))))*E379))</f>
        <v>0</v>
      </c>
      <c r="R379" s="27">
        <f>IF(ISBLANK(M379),,IF(U379&lt;&gt;1,((IF(M379="WON-EW",(((K379-1)*'MONTH 2'!$B$2)*(1-$B$3))+(((L379-1)*'MONTH 2'!$B$2)*(1-$B$3)),IF(M379="WON",(((K379-1)*'MONTH 2'!$B$2)*(1-$B$3)),IF(M379="PLACED",(((L379-1)*'MONTH 2'!$B$2)*(1-$B$3))-'MONTH 2'!$B$2,IF(J379=0,-'MONTH 2'!$B$2,-('MONTH 2'!$B$2*2))))))*E379),0))</f>
        <v>0</v>
      </c>
      <c r="U379">
        <f t="shared" si="12"/>
        <v>1</v>
      </c>
    </row>
    <row r="380" spans="8:21" ht="16" x14ac:dyDescent="0.2">
      <c r="H380" s="22"/>
      <c r="I380" s="22"/>
      <c r="J380" s="22"/>
      <c r="M380" s="17"/>
      <c r="N380" s="26">
        <f>((G380-1)*(1-(IF(H380="no",0,'MONTH 2'!$B$3)))+1)</f>
        <v>5.0000000000000044E-2</v>
      </c>
      <c r="O380" s="26">
        <f t="shared" si="13"/>
        <v>0</v>
      </c>
      <c r="P380" s="28">
        <f>IF(ISBLANK(M380),,IF(ISBLANK(F380),,(IF(M380="WON-EW",((((F380-1)*J380)*'MONTH 2'!$B$2)+('MONTH 2'!$B$2*(F380-1))),IF(M380="WON",((((F380-1)*J380)*'MONTH 2'!$B$2)+('MONTH 2'!$B$2*(F380-1))),IF(M380="PLACED",((((F380-1)*J380)*'MONTH 2'!$B$2)-'MONTH 2'!$B$2),IF(J380=0,-'MONTH 2'!$B$2,IF(J380=0,-'MONTH 2'!$B$2,-('MONTH 2'!$B$2*2)))))))*E380))</f>
        <v>0</v>
      </c>
      <c r="Q380" s="27">
        <f>IF(ISBLANK(M380),,IF(ISBLANK(G380),,(IF(M380="WON-EW",((((N380-1)*J380)*'MONTH 2'!$B$2)+('MONTH 2'!$B$2*(N380-1))),IF(M380="WON",((((N380-1)*J380)*'MONTH 2'!$B$2)+('MONTH 2'!$B$2*(N380-1))),IF(M380="PLACED",((((N380-1)*J380)*'MONTH 2'!$B$2)-'MONTH 2'!$B$2),IF(J380=0,-'MONTH 2'!$B$2,IF(J380=0,-'MONTH 2'!$B$2,-('MONTH 2'!$B$2*2)))))))*E380))</f>
        <v>0</v>
      </c>
      <c r="R380" s="27">
        <f>IF(ISBLANK(M380),,IF(U380&lt;&gt;1,((IF(M380="WON-EW",(((K380-1)*'MONTH 2'!$B$2)*(1-$B$3))+(((L380-1)*'MONTH 2'!$B$2)*(1-$B$3)),IF(M380="WON",(((K380-1)*'MONTH 2'!$B$2)*(1-$B$3)),IF(M380="PLACED",(((L380-1)*'MONTH 2'!$B$2)*(1-$B$3))-'MONTH 2'!$B$2,IF(J380=0,-'MONTH 2'!$B$2,-('MONTH 2'!$B$2*2))))))*E380),0))</f>
        <v>0</v>
      </c>
      <c r="U380">
        <f t="shared" si="12"/>
        <v>1</v>
      </c>
    </row>
    <row r="381" spans="8:21" ht="16" x14ac:dyDescent="0.2">
      <c r="H381" s="22"/>
      <c r="I381" s="22"/>
      <c r="J381" s="22"/>
      <c r="M381" s="17"/>
      <c r="N381" s="26">
        <f>((G381-1)*(1-(IF(H381="no",0,'MONTH 2'!$B$3)))+1)</f>
        <v>5.0000000000000044E-2</v>
      </c>
      <c r="O381" s="26">
        <f t="shared" si="13"/>
        <v>0</v>
      </c>
      <c r="P381" s="28">
        <f>IF(ISBLANK(M381),,IF(ISBLANK(F381),,(IF(M381="WON-EW",((((F381-1)*J381)*'MONTH 2'!$B$2)+('MONTH 2'!$B$2*(F381-1))),IF(M381="WON",((((F381-1)*J381)*'MONTH 2'!$B$2)+('MONTH 2'!$B$2*(F381-1))),IF(M381="PLACED",((((F381-1)*J381)*'MONTH 2'!$B$2)-'MONTH 2'!$B$2),IF(J381=0,-'MONTH 2'!$B$2,IF(J381=0,-'MONTH 2'!$B$2,-('MONTH 2'!$B$2*2)))))))*E381))</f>
        <v>0</v>
      </c>
      <c r="Q381" s="27">
        <f>IF(ISBLANK(M381),,IF(ISBLANK(G381),,(IF(M381="WON-EW",((((N381-1)*J381)*'MONTH 2'!$B$2)+('MONTH 2'!$B$2*(N381-1))),IF(M381="WON",((((N381-1)*J381)*'MONTH 2'!$B$2)+('MONTH 2'!$B$2*(N381-1))),IF(M381="PLACED",((((N381-1)*J381)*'MONTH 2'!$B$2)-'MONTH 2'!$B$2),IF(J381=0,-'MONTH 2'!$B$2,IF(J381=0,-'MONTH 2'!$B$2,-('MONTH 2'!$B$2*2)))))))*E381))</f>
        <v>0</v>
      </c>
      <c r="R381" s="27">
        <f>IF(ISBLANK(M381),,IF(U381&lt;&gt;1,((IF(M381="WON-EW",(((K381-1)*'MONTH 2'!$B$2)*(1-$B$3))+(((L381-1)*'MONTH 2'!$B$2)*(1-$B$3)),IF(M381="WON",(((K381-1)*'MONTH 2'!$B$2)*(1-$B$3)),IF(M381="PLACED",(((L381-1)*'MONTH 2'!$B$2)*(1-$B$3))-'MONTH 2'!$B$2,IF(J381=0,-'MONTH 2'!$B$2,-('MONTH 2'!$B$2*2))))))*E381),0))</f>
        <v>0</v>
      </c>
      <c r="U381">
        <f t="shared" si="12"/>
        <v>1</v>
      </c>
    </row>
    <row r="382" spans="8:21" ht="16" x14ac:dyDescent="0.2">
      <c r="H382" s="22"/>
      <c r="I382" s="22"/>
      <c r="J382" s="22"/>
      <c r="M382" s="17"/>
      <c r="N382" s="26">
        <f>((G382-1)*(1-(IF(H382="no",0,'MONTH 2'!$B$3)))+1)</f>
        <v>5.0000000000000044E-2</v>
      </c>
      <c r="O382" s="26">
        <f t="shared" si="13"/>
        <v>0</v>
      </c>
      <c r="P382" s="28">
        <f>IF(ISBLANK(M382),,IF(ISBLANK(F382),,(IF(M382="WON-EW",((((F382-1)*J382)*'MONTH 2'!$B$2)+('MONTH 2'!$B$2*(F382-1))),IF(M382="WON",((((F382-1)*J382)*'MONTH 2'!$B$2)+('MONTH 2'!$B$2*(F382-1))),IF(M382="PLACED",((((F382-1)*J382)*'MONTH 2'!$B$2)-'MONTH 2'!$B$2),IF(J382=0,-'MONTH 2'!$B$2,IF(J382=0,-'MONTH 2'!$B$2,-('MONTH 2'!$B$2*2)))))))*E382))</f>
        <v>0</v>
      </c>
      <c r="Q382" s="27">
        <f>IF(ISBLANK(M382),,IF(ISBLANK(G382),,(IF(M382="WON-EW",((((N382-1)*J382)*'MONTH 2'!$B$2)+('MONTH 2'!$B$2*(N382-1))),IF(M382="WON",((((N382-1)*J382)*'MONTH 2'!$B$2)+('MONTH 2'!$B$2*(N382-1))),IF(M382="PLACED",((((N382-1)*J382)*'MONTH 2'!$B$2)-'MONTH 2'!$B$2),IF(J382=0,-'MONTH 2'!$B$2,IF(J382=0,-'MONTH 2'!$B$2,-('MONTH 2'!$B$2*2)))))))*E382))</f>
        <v>0</v>
      </c>
      <c r="R382" s="27">
        <f>IF(ISBLANK(M382),,IF(U382&lt;&gt;1,((IF(M382="WON-EW",(((K382-1)*'MONTH 2'!$B$2)*(1-$B$3))+(((L382-1)*'MONTH 2'!$B$2)*(1-$B$3)),IF(M382="WON",(((K382-1)*'MONTH 2'!$B$2)*(1-$B$3)),IF(M382="PLACED",(((L382-1)*'MONTH 2'!$B$2)*(1-$B$3))-'MONTH 2'!$B$2,IF(J382=0,-'MONTH 2'!$B$2,-('MONTH 2'!$B$2*2))))))*E382),0))</f>
        <v>0</v>
      </c>
      <c r="U382">
        <f t="shared" si="12"/>
        <v>1</v>
      </c>
    </row>
    <row r="383" spans="8:21" ht="16" x14ac:dyDescent="0.2">
      <c r="H383" s="22"/>
      <c r="I383" s="22"/>
      <c r="J383" s="22"/>
      <c r="M383" s="17"/>
      <c r="N383" s="26">
        <f>((G383-1)*(1-(IF(H383="no",0,'MONTH 2'!$B$3)))+1)</f>
        <v>5.0000000000000044E-2</v>
      </c>
      <c r="O383" s="26">
        <f t="shared" si="13"/>
        <v>0</v>
      </c>
      <c r="P383" s="28">
        <f>IF(ISBLANK(M383),,IF(ISBLANK(F383),,(IF(M383="WON-EW",((((F383-1)*J383)*'MONTH 2'!$B$2)+('MONTH 2'!$B$2*(F383-1))),IF(M383="WON",((((F383-1)*J383)*'MONTH 2'!$B$2)+('MONTH 2'!$B$2*(F383-1))),IF(M383="PLACED",((((F383-1)*J383)*'MONTH 2'!$B$2)-'MONTH 2'!$B$2),IF(J383=0,-'MONTH 2'!$B$2,IF(J383=0,-'MONTH 2'!$B$2,-('MONTH 2'!$B$2*2)))))))*E383))</f>
        <v>0</v>
      </c>
      <c r="Q383" s="27">
        <f>IF(ISBLANK(M383),,IF(ISBLANK(G383),,(IF(M383="WON-EW",((((N383-1)*J383)*'MONTH 2'!$B$2)+('MONTH 2'!$B$2*(N383-1))),IF(M383="WON",((((N383-1)*J383)*'MONTH 2'!$B$2)+('MONTH 2'!$B$2*(N383-1))),IF(M383="PLACED",((((N383-1)*J383)*'MONTH 2'!$B$2)-'MONTH 2'!$B$2),IF(J383=0,-'MONTH 2'!$B$2,IF(J383=0,-'MONTH 2'!$B$2,-('MONTH 2'!$B$2*2)))))))*E383))</f>
        <v>0</v>
      </c>
      <c r="R383" s="27">
        <f>IF(ISBLANK(M383),,IF(U383&lt;&gt;1,((IF(M383="WON-EW",(((K383-1)*'MONTH 2'!$B$2)*(1-$B$3))+(((L383-1)*'MONTH 2'!$B$2)*(1-$B$3)),IF(M383="WON",(((K383-1)*'MONTH 2'!$B$2)*(1-$B$3)),IF(M383="PLACED",(((L383-1)*'MONTH 2'!$B$2)*(1-$B$3))-'MONTH 2'!$B$2,IF(J383=0,-'MONTH 2'!$B$2,-('MONTH 2'!$B$2*2))))))*E383),0))</f>
        <v>0</v>
      </c>
      <c r="U383">
        <f t="shared" si="12"/>
        <v>1</v>
      </c>
    </row>
    <row r="384" spans="8:21" ht="16" x14ac:dyDescent="0.2">
      <c r="H384" s="22"/>
      <c r="I384" s="22"/>
      <c r="J384" s="22"/>
      <c r="M384" s="17"/>
      <c r="N384" s="26">
        <f>((G384-1)*(1-(IF(H384="no",0,'MONTH 2'!$B$3)))+1)</f>
        <v>5.0000000000000044E-2</v>
      </c>
      <c r="O384" s="26">
        <f t="shared" si="13"/>
        <v>0</v>
      </c>
      <c r="P384" s="28">
        <f>IF(ISBLANK(M384),,IF(ISBLANK(F384),,(IF(M384="WON-EW",((((F384-1)*J384)*'MONTH 2'!$B$2)+('MONTH 2'!$B$2*(F384-1))),IF(M384="WON",((((F384-1)*J384)*'MONTH 2'!$B$2)+('MONTH 2'!$B$2*(F384-1))),IF(M384="PLACED",((((F384-1)*J384)*'MONTH 2'!$B$2)-'MONTH 2'!$B$2),IF(J384=0,-'MONTH 2'!$B$2,IF(J384=0,-'MONTH 2'!$B$2,-('MONTH 2'!$B$2*2)))))))*E384))</f>
        <v>0</v>
      </c>
      <c r="Q384" s="27">
        <f>IF(ISBLANK(M384),,IF(ISBLANK(G384),,(IF(M384="WON-EW",((((N384-1)*J384)*'MONTH 2'!$B$2)+('MONTH 2'!$B$2*(N384-1))),IF(M384="WON",((((N384-1)*J384)*'MONTH 2'!$B$2)+('MONTH 2'!$B$2*(N384-1))),IF(M384="PLACED",((((N384-1)*J384)*'MONTH 2'!$B$2)-'MONTH 2'!$B$2),IF(J384=0,-'MONTH 2'!$B$2,IF(J384=0,-'MONTH 2'!$B$2,-('MONTH 2'!$B$2*2)))))))*E384))</f>
        <v>0</v>
      </c>
      <c r="R384" s="27">
        <f>IF(ISBLANK(M384),,IF(U384&lt;&gt;1,((IF(M384="WON-EW",(((K384-1)*'MONTH 2'!$B$2)*(1-$B$3))+(((L384-1)*'MONTH 2'!$B$2)*(1-$B$3)),IF(M384="WON",(((K384-1)*'MONTH 2'!$B$2)*(1-$B$3)),IF(M384="PLACED",(((L384-1)*'MONTH 2'!$B$2)*(1-$B$3))-'MONTH 2'!$B$2,IF(J384=0,-'MONTH 2'!$B$2,-('MONTH 2'!$B$2*2))))))*E384),0))</f>
        <v>0</v>
      </c>
      <c r="U384">
        <f t="shared" si="12"/>
        <v>1</v>
      </c>
    </row>
    <row r="385" spans="8:21" ht="16" x14ac:dyDescent="0.2">
      <c r="H385" s="22"/>
      <c r="I385" s="22"/>
      <c r="J385" s="22"/>
      <c r="M385" s="17"/>
      <c r="N385" s="26">
        <f>((G385-1)*(1-(IF(H385="no",0,'MONTH 2'!$B$3)))+1)</f>
        <v>5.0000000000000044E-2</v>
      </c>
      <c r="O385" s="26">
        <f t="shared" si="13"/>
        <v>0</v>
      </c>
      <c r="P385" s="28">
        <f>IF(ISBLANK(M385),,IF(ISBLANK(F385),,(IF(M385="WON-EW",((((F385-1)*J385)*'MONTH 2'!$B$2)+('MONTH 2'!$B$2*(F385-1))),IF(M385="WON",((((F385-1)*J385)*'MONTH 2'!$B$2)+('MONTH 2'!$B$2*(F385-1))),IF(M385="PLACED",((((F385-1)*J385)*'MONTH 2'!$B$2)-'MONTH 2'!$B$2),IF(J385=0,-'MONTH 2'!$B$2,IF(J385=0,-'MONTH 2'!$B$2,-('MONTH 2'!$B$2*2)))))))*E385))</f>
        <v>0</v>
      </c>
      <c r="Q385" s="27">
        <f>IF(ISBLANK(M385),,IF(ISBLANK(G385),,(IF(M385="WON-EW",((((N385-1)*J385)*'MONTH 2'!$B$2)+('MONTH 2'!$B$2*(N385-1))),IF(M385="WON",((((N385-1)*J385)*'MONTH 2'!$B$2)+('MONTH 2'!$B$2*(N385-1))),IF(M385="PLACED",((((N385-1)*J385)*'MONTH 2'!$B$2)-'MONTH 2'!$B$2),IF(J385=0,-'MONTH 2'!$B$2,IF(J385=0,-'MONTH 2'!$B$2,-('MONTH 2'!$B$2*2)))))))*E385))</f>
        <v>0</v>
      </c>
      <c r="R385" s="27">
        <f>IF(ISBLANK(M385),,IF(U385&lt;&gt;1,((IF(M385="WON-EW",(((K385-1)*'MONTH 2'!$B$2)*(1-$B$3))+(((L385-1)*'MONTH 2'!$B$2)*(1-$B$3)),IF(M385="WON",(((K385-1)*'MONTH 2'!$B$2)*(1-$B$3)),IF(M385="PLACED",(((L385-1)*'MONTH 2'!$B$2)*(1-$B$3))-'MONTH 2'!$B$2,IF(J385=0,-'MONTH 2'!$B$2,-('MONTH 2'!$B$2*2))))))*E385),0))</f>
        <v>0</v>
      </c>
      <c r="U385">
        <f t="shared" si="12"/>
        <v>1</v>
      </c>
    </row>
    <row r="386" spans="8:21" ht="16" x14ac:dyDescent="0.2">
      <c r="H386" s="22"/>
      <c r="I386" s="22"/>
      <c r="J386" s="22"/>
      <c r="M386" s="17"/>
      <c r="N386" s="26">
        <f>((G386-1)*(1-(IF(H386="no",0,'MONTH 2'!$B$3)))+1)</f>
        <v>5.0000000000000044E-2</v>
      </c>
      <c r="O386" s="26">
        <f t="shared" si="13"/>
        <v>0</v>
      </c>
      <c r="P386" s="28">
        <f>IF(ISBLANK(M386),,IF(ISBLANK(F386),,(IF(M386="WON-EW",((((F386-1)*J386)*'MONTH 2'!$B$2)+('MONTH 2'!$B$2*(F386-1))),IF(M386="WON",((((F386-1)*J386)*'MONTH 2'!$B$2)+('MONTH 2'!$B$2*(F386-1))),IF(M386="PLACED",((((F386-1)*J386)*'MONTH 2'!$B$2)-'MONTH 2'!$B$2),IF(J386=0,-'MONTH 2'!$B$2,IF(J386=0,-'MONTH 2'!$B$2,-('MONTH 2'!$B$2*2)))))))*E386))</f>
        <v>0</v>
      </c>
      <c r="Q386" s="27">
        <f>IF(ISBLANK(M386),,IF(ISBLANK(G386),,(IF(M386="WON-EW",((((N386-1)*J386)*'MONTH 2'!$B$2)+('MONTH 2'!$B$2*(N386-1))),IF(M386="WON",((((N386-1)*J386)*'MONTH 2'!$B$2)+('MONTH 2'!$B$2*(N386-1))),IF(M386="PLACED",((((N386-1)*J386)*'MONTH 2'!$B$2)-'MONTH 2'!$B$2),IF(J386=0,-'MONTH 2'!$B$2,IF(J386=0,-'MONTH 2'!$B$2,-('MONTH 2'!$B$2*2)))))))*E386))</f>
        <v>0</v>
      </c>
      <c r="R386" s="27">
        <f>IF(ISBLANK(M386),,IF(U386&lt;&gt;1,((IF(M386="WON-EW",(((K386-1)*'MONTH 2'!$B$2)*(1-$B$3))+(((L386-1)*'MONTH 2'!$B$2)*(1-$B$3)),IF(M386="WON",(((K386-1)*'MONTH 2'!$B$2)*(1-$B$3)),IF(M386="PLACED",(((L386-1)*'MONTH 2'!$B$2)*(1-$B$3))-'MONTH 2'!$B$2,IF(J386=0,-'MONTH 2'!$B$2,-('MONTH 2'!$B$2*2))))))*E386),0))</f>
        <v>0</v>
      </c>
      <c r="U386">
        <f t="shared" si="12"/>
        <v>1</v>
      </c>
    </row>
    <row r="387" spans="8:21" ht="16" x14ac:dyDescent="0.2">
      <c r="H387" s="22"/>
      <c r="I387" s="22"/>
      <c r="J387" s="22"/>
      <c r="M387" s="17"/>
      <c r="N387" s="26">
        <f>((G387-1)*(1-(IF(H387="no",0,'MONTH 2'!$B$3)))+1)</f>
        <v>5.0000000000000044E-2</v>
      </c>
      <c r="O387" s="26">
        <f t="shared" si="13"/>
        <v>0</v>
      </c>
      <c r="P387" s="28">
        <f>IF(ISBLANK(M387),,IF(ISBLANK(F387),,(IF(M387="WON-EW",((((F387-1)*J387)*'MONTH 2'!$B$2)+('MONTH 2'!$B$2*(F387-1))),IF(M387="WON",((((F387-1)*J387)*'MONTH 2'!$B$2)+('MONTH 2'!$B$2*(F387-1))),IF(M387="PLACED",((((F387-1)*J387)*'MONTH 2'!$B$2)-'MONTH 2'!$B$2),IF(J387=0,-'MONTH 2'!$B$2,IF(J387=0,-'MONTH 2'!$B$2,-('MONTH 2'!$B$2*2)))))))*E387))</f>
        <v>0</v>
      </c>
      <c r="Q387" s="27">
        <f>IF(ISBLANK(M387),,IF(ISBLANK(G387),,(IF(M387="WON-EW",((((N387-1)*J387)*'MONTH 2'!$B$2)+('MONTH 2'!$B$2*(N387-1))),IF(M387="WON",((((N387-1)*J387)*'MONTH 2'!$B$2)+('MONTH 2'!$B$2*(N387-1))),IF(M387="PLACED",((((N387-1)*J387)*'MONTH 2'!$B$2)-'MONTH 2'!$B$2),IF(J387=0,-'MONTH 2'!$B$2,IF(J387=0,-'MONTH 2'!$B$2,-('MONTH 2'!$B$2*2)))))))*E387))</f>
        <v>0</v>
      </c>
      <c r="R387" s="27">
        <f>IF(ISBLANK(M387),,IF(U387&lt;&gt;1,((IF(M387="WON-EW",(((K387-1)*'MONTH 2'!$B$2)*(1-$B$3))+(((L387-1)*'MONTH 2'!$B$2)*(1-$B$3)),IF(M387="WON",(((K387-1)*'MONTH 2'!$B$2)*(1-$B$3)),IF(M387="PLACED",(((L387-1)*'MONTH 2'!$B$2)*(1-$B$3))-'MONTH 2'!$B$2,IF(J387=0,-'MONTH 2'!$B$2,-('MONTH 2'!$B$2*2))))))*E387),0))</f>
        <v>0</v>
      </c>
      <c r="U387">
        <f t="shared" si="12"/>
        <v>1</v>
      </c>
    </row>
    <row r="388" spans="8:21" ht="16" x14ac:dyDescent="0.2">
      <c r="H388" s="22"/>
      <c r="I388" s="22"/>
      <c r="J388" s="22"/>
      <c r="M388" s="17"/>
      <c r="N388" s="26">
        <f>((G388-1)*(1-(IF(H388="no",0,'MONTH 2'!$B$3)))+1)</f>
        <v>5.0000000000000044E-2</v>
      </c>
      <c r="O388" s="26">
        <f t="shared" si="13"/>
        <v>0</v>
      </c>
      <c r="P388" s="28">
        <f>IF(ISBLANK(M388),,IF(ISBLANK(F388),,(IF(M388="WON-EW",((((F388-1)*J388)*'MONTH 2'!$B$2)+('MONTH 2'!$B$2*(F388-1))),IF(M388="WON",((((F388-1)*J388)*'MONTH 2'!$B$2)+('MONTH 2'!$B$2*(F388-1))),IF(M388="PLACED",((((F388-1)*J388)*'MONTH 2'!$B$2)-'MONTH 2'!$B$2),IF(J388=0,-'MONTH 2'!$B$2,IF(J388=0,-'MONTH 2'!$B$2,-('MONTH 2'!$B$2*2)))))))*E388))</f>
        <v>0</v>
      </c>
      <c r="Q388" s="27">
        <f>IF(ISBLANK(M388),,IF(ISBLANK(G388),,(IF(M388="WON-EW",((((N388-1)*J388)*'MONTH 2'!$B$2)+('MONTH 2'!$B$2*(N388-1))),IF(M388="WON",((((N388-1)*J388)*'MONTH 2'!$B$2)+('MONTH 2'!$B$2*(N388-1))),IF(M388="PLACED",((((N388-1)*J388)*'MONTH 2'!$B$2)-'MONTH 2'!$B$2),IF(J388=0,-'MONTH 2'!$B$2,IF(J388=0,-'MONTH 2'!$B$2,-('MONTH 2'!$B$2*2)))))))*E388))</f>
        <v>0</v>
      </c>
      <c r="R388" s="27">
        <f>IF(ISBLANK(M388),,IF(U388&lt;&gt;1,((IF(M388="WON-EW",(((K388-1)*'MONTH 2'!$B$2)*(1-$B$3))+(((L388-1)*'MONTH 2'!$B$2)*(1-$B$3)),IF(M388="WON",(((K388-1)*'MONTH 2'!$B$2)*(1-$B$3)),IF(M388="PLACED",(((L388-1)*'MONTH 2'!$B$2)*(1-$B$3))-'MONTH 2'!$B$2,IF(J388=0,-'MONTH 2'!$B$2,-('MONTH 2'!$B$2*2))))))*E388),0))</f>
        <v>0</v>
      </c>
      <c r="U388">
        <f t="shared" si="12"/>
        <v>1</v>
      </c>
    </row>
    <row r="389" spans="8:21" ht="16" x14ac:dyDescent="0.2">
      <c r="H389" s="22"/>
      <c r="I389" s="22"/>
      <c r="J389" s="22"/>
      <c r="M389" s="17"/>
      <c r="N389" s="26">
        <f>((G389-1)*(1-(IF(H389="no",0,'MONTH 2'!$B$3)))+1)</f>
        <v>5.0000000000000044E-2</v>
      </c>
      <c r="O389" s="26">
        <f t="shared" si="13"/>
        <v>0</v>
      </c>
      <c r="P389" s="28">
        <f>IF(ISBLANK(M389),,IF(ISBLANK(F389),,(IF(M389="WON-EW",((((F389-1)*J389)*'MONTH 2'!$B$2)+('MONTH 2'!$B$2*(F389-1))),IF(M389="WON",((((F389-1)*J389)*'MONTH 2'!$B$2)+('MONTH 2'!$B$2*(F389-1))),IF(M389="PLACED",((((F389-1)*J389)*'MONTH 2'!$B$2)-'MONTH 2'!$B$2),IF(J389=0,-'MONTH 2'!$B$2,IF(J389=0,-'MONTH 2'!$B$2,-('MONTH 2'!$B$2*2)))))))*E389))</f>
        <v>0</v>
      </c>
      <c r="Q389" s="27">
        <f>IF(ISBLANK(M389),,IF(ISBLANK(G389),,(IF(M389="WON-EW",((((N389-1)*J389)*'MONTH 2'!$B$2)+('MONTH 2'!$B$2*(N389-1))),IF(M389="WON",((((N389-1)*J389)*'MONTH 2'!$B$2)+('MONTH 2'!$B$2*(N389-1))),IF(M389="PLACED",((((N389-1)*J389)*'MONTH 2'!$B$2)-'MONTH 2'!$B$2),IF(J389=0,-'MONTH 2'!$B$2,IF(J389=0,-'MONTH 2'!$B$2,-('MONTH 2'!$B$2*2)))))))*E389))</f>
        <v>0</v>
      </c>
      <c r="R389" s="27">
        <f>IF(ISBLANK(M389),,IF(U389&lt;&gt;1,((IF(M389="WON-EW",(((K389-1)*'MONTH 2'!$B$2)*(1-$B$3))+(((L389-1)*'MONTH 2'!$B$2)*(1-$B$3)),IF(M389="WON",(((K389-1)*'MONTH 2'!$B$2)*(1-$B$3)),IF(M389="PLACED",(((L389-1)*'MONTH 2'!$B$2)*(1-$B$3))-'MONTH 2'!$B$2,IF(J389=0,-'MONTH 2'!$B$2,-('MONTH 2'!$B$2*2))))))*E389),0))</f>
        <v>0</v>
      </c>
      <c r="U389">
        <f t="shared" si="12"/>
        <v>1</v>
      </c>
    </row>
    <row r="390" spans="8:21" ht="16" x14ac:dyDescent="0.2">
      <c r="H390" s="22"/>
      <c r="I390" s="22"/>
      <c r="J390" s="22"/>
      <c r="M390" s="17"/>
      <c r="N390" s="26">
        <f>((G390-1)*(1-(IF(H390="no",0,'MONTH 2'!$B$3)))+1)</f>
        <v>5.0000000000000044E-2</v>
      </c>
      <c r="O390" s="26">
        <f t="shared" si="13"/>
        <v>0</v>
      </c>
      <c r="P390" s="28">
        <f>IF(ISBLANK(M390),,IF(ISBLANK(F390),,(IF(M390="WON-EW",((((F390-1)*J390)*'MONTH 2'!$B$2)+('MONTH 2'!$B$2*(F390-1))),IF(M390="WON",((((F390-1)*J390)*'MONTH 2'!$B$2)+('MONTH 2'!$B$2*(F390-1))),IF(M390="PLACED",((((F390-1)*J390)*'MONTH 2'!$B$2)-'MONTH 2'!$B$2),IF(J390=0,-'MONTH 2'!$B$2,IF(J390=0,-'MONTH 2'!$B$2,-('MONTH 2'!$B$2*2)))))))*E390))</f>
        <v>0</v>
      </c>
      <c r="Q390" s="27">
        <f>IF(ISBLANK(M390),,IF(ISBLANK(G390),,(IF(M390="WON-EW",((((N390-1)*J390)*'MONTH 2'!$B$2)+('MONTH 2'!$B$2*(N390-1))),IF(M390="WON",((((N390-1)*J390)*'MONTH 2'!$B$2)+('MONTH 2'!$B$2*(N390-1))),IF(M390="PLACED",((((N390-1)*J390)*'MONTH 2'!$B$2)-'MONTH 2'!$B$2),IF(J390=0,-'MONTH 2'!$B$2,IF(J390=0,-'MONTH 2'!$B$2,-('MONTH 2'!$B$2*2)))))))*E390))</f>
        <v>0</v>
      </c>
      <c r="R390" s="27">
        <f>IF(ISBLANK(M390),,IF(U390&lt;&gt;1,((IF(M390="WON-EW",(((K390-1)*'MONTH 2'!$B$2)*(1-$B$3))+(((L390-1)*'MONTH 2'!$B$2)*(1-$B$3)),IF(M390="WON",(((K390-1)*'MONTH 2'!$B$2)*(1-$B$3)),IF(M390="PLACED",(((L390-1)*'MONTH 2'!$B$2)*(1-$B$3))-'MONTH 2'!$B$2,IF(J390=0,-'MONTH 2'!$B$2,-('MONTH 2'!$B$2*2))))))*E390),0))</f>
        <v>0</v>
      </c>
      <c r="U390">
        <f t="shared" si="12"/>
        <v>1</v>
      </c>
    </row>
    <row r="391" spans="8:21" ht="16" x14ac:dyDescent="0.2">
      <c r="H391" s="22"/>
      <c r="I391" s="22"/>
      <c r="J391" s="22"/>
      <c r="M391" s="17"/>
      <c r="N391" s="26">
        <f>((G391-1)*(1-(IF(H391="no",0,'MONTH 2'!$B$3)))+1)</f>
        <v>5.0000000000000044E-2</v>
      </c>
      <c r="O391" s="26">
        <f t="shared" si="13"/>
        <v>0</v>
      </c>
      <c r="P391" s="28">
        <f>IF(ISBLANK(M391),,IF(ISBLANK(F391),,(IF(M391="WON-EW",((((F391-1)*J391)*'MONTH 2'!$B$2)+('MONTH 2'!$B$2*(F391-1))),IF(M391="WON",((((F391-1)*J391)*'MONTH 2'!$B$2)+('MONTH 2'!$B$2*(F391-1))),IF(M391="PLACED",((((F391-1)*J391)*'MONTH 2'!$B$2)-'MONTH 2'!$B$2),IF(J391=0,-'MONTH 2'!$B$2,IF(J391=0,-'MONTH 2'!$B$2,-('MONTH 2'!$B$2*2)))))))*E391))</f>
        <v>0</v>
      </c>
      <c r="Q391" s="27">
        <f>IF(ISBLANK(M391),,IF(ISBLANK(G391),,(IF(M391="WON-EW",((((N391-1)*J391)*'MONTH 2'!$B$2)+('MONTH 2'!$B$2*(N391-1))),IF(M391="WON",((((N391-1)*J391)*'MONTH 2'!$B$2)+('MONTH 2'!$B$2*(N391-1))),IF(M391="PLACED",((((N391-1)*J391)*'MONTH 2'!$B$2)-'MONTH 2'!$B$2),IF(J391=0,-'MONTH 2'!$B$2,IF(J391=0,-'MONTH 2'!$B$2,-('MONTH 2'!$B$2*2)))))))*E391))</f>
        <v>0</v>
      </c>
      <c r="R391" s="27">
        <f>IF(ISBLANK(M391),,IF(U391&lt;&gt;1,((IF(M391="WON-EW",(((K391-1)*'MONTH 2'!$B$2)*(1-$B$3))+(((L391-1)*'MONTH 2'!$B$2)*(1-$B$3)),IF(M391="WON",(((K391-1)*'MONTH 2'!$B$2)*(1-$B$3)),IF(M391="PLACED",(((L391-1)*'MONTH 2'!$B$2)*(1-$B$3))-'MONTH 2'!$B$2,IF(J391=0,-'MONTH 2'!$B$2,-('MONTH 2'!$B$2*2))))))*E391),0))</f>
        <v>0</v>
      </c>
      <c r="U391">
        <f t="shared" si="12"/>
        <v>1</v>
      </c>
    </row>
    <row r="392" spans="8:21" ht="16" x14ac:dyDescent="0.2">
      <c r="H392" s="22"/>
      <c r="I392" s="22"/>
      <c r="J392" s="22"/>
      <c r="M392" s="17"/>
      <c r="N392" s="26">
        <f>((G392-1)*(1-(IF(H392="no",0,'MONTH 2'!$B$3)))+1)</f>
        <v>5.0000000000000044E-2</v>
      </c>
      <c r="O392" s="26">
        <f t="shared" si="13"/>
        <v>0</v>
      </c>
      <c r="P392" s="28">
        <f>IF(ISBLANK(M392),,IF(ISBLANK(F392),,(IF(M392="WON-EW",((((F392-1)*J392)*'MONTH 2'!$B$2)+('MONTH 2'!$B$2*(F392-1))),IF(M392="WON",((((F392-1)*J392)*'MONTH 2'!$B$2)+('MONTH 2'!$B$2*(F392-1))),IF(M392="PLACED",((((F392-1)*J392)*'MONTH 2'!$B$2)-'MONTH 2'!$B$2),IF(J392=0,-'MONTH 2'!$B$2,IF(J392=0,-'MONTH 2'!$B$2,-('MONTH 2'!$B$2*2)))))))*E392))</f>
        <v>0</v>
      </c>
      <c r="Q392" s="27">
        <f>IF(ISBLANK(M392),,IF(ISBLANK(G392),,(IF(M392="WON-EW",((((N392-1)*J392)*'MONTH 2'!$B$2)+('MONTH 2'!$B$2*(N392-1))),IF(M392="WON",((((N392-1)*J392)*'MONTH 2'!$B$2)+('MONTH 2'!$B$2*(N392-1))),IF(M392="PLACED",((((N392-1)*J392)*'MONTH 2'!$B$2)-'MONTH 2'!$B$2),IF(J392=0,-'MONTH 2'!$B$2,IF(J392=0,-'MONTH 2'!$B$2,-('MONTH 2'!$B$2*2)))))))*E392))</f>
        <v>0</v>
      </c>
      <c r="R392" s="27">
        <f>IF(ISBLANK(M392),,IF(U392&lt;&gt;1,((IF(M392="WON-EW",(((K392-1)*'MONTH 2'!$B$2)*(1-$B$3))+(((L392-1)*'MONTH 2'!$B$2)*(1-$B$3)),IF(M392="WON",(((K392-1)*'MONTH 2'!$B$2)*(1-$B$3)),IF(M392="PLACED",(((L392-1)*'MONTH 2'!$B$2)*(1-$B$3))-'MONTH 2'!$B$2,IF(J392=0,-'MONTH 2'!$B$2,-('MONTH 2'!$B$2*2))))))*E392),0))</f>
        <v>0</v>
      </c>
      <c r="U392">
        <f t="shared" si="12"/>
        <v>1</v>
      </c>
    </row>
    <row r="393" spans="8:21" ht="16" x14ac:dyDescent="0.2">
      <c r="H393" s="22"/>
      <c r="I393" s="22"/>
      <c r="J393" s="22"/>
      <c r="M393" s="17"/>
      <c r="N393" s="26">
        <f>((G393-1)*(1-(IF(H393="no",0,'MONTH 2'!$B$3)))+1)</f>
        <v>5.0000000000000044E-2</v>
      </c>
      <c r="O393" s="26">
        <f t="shared" si="13"/>
        <v>0</v>
      </c>
      <c r="P393" s="28">
        <f>IF(ISBLANK(M393),,IF(ISBLANK(F393),,(IF(M393="WON-EW",((((F393-1)*J393)*'MONTH 2'!$B$2)+('MONTH 2'!$B$2*(F393-1))),IF(M393="WON",((((F393-1)*J393)*'MONTH 2'!$B$2)+('MONTH 2'!$B$2*(F393-1))),IF(M393="PLACED",((((F393-1)*J393)*'MONTH 2'!$B$2)-'MONTH 2'!$B$2),IF(J393=0,-'MONTH 2'!$B$2,IF(J393=0,-'MONTH 2'!$B$2,-('MONTH 2'!$B$2*2)))))))*E393))</f>
        <v>0</v>
      </c>
      <c r="Q393" s="27">
        <f>IF(ISBLANK(M393),,IF(ISBLANK(G393),,(IF(M393="WON-EW",((((N393-1)*J393)*'MONTH 2'!$B$2)+('MONTH 2'!$B$2*(N393-1))),IF(M393="WON",((((N393-1)*J393)*'MONTH 2'!$B$2)+('MONTH 2'!$B$2*(N393-1))),IF(M393="PLACED",((((N393-1)*J393)*'MONTH 2'!$B$2)-'MONTH 2'!$B$2),IF(J393=0,-'MONTH 2'!$B$2,IF(J393=0,-'MONTH 2'!$B$2,-('MONTH 2'!$B$2*2)))))))*E393))</f>
        <v>0</v>
      </c>
      <c r="R393" s="27">
        <f>IF(ISBLANK(M393),,IF(U393&lt;&gt;1,((IF(M393="WON-EW",(((K393-1)*'MONTH 2'!$B$2)*(1-$B$3))+(((L393-1)*'MONTH 2'!$B$2)*(1-$B$3)),IF(M393="WON",(((K393-1)*'MONTH 2'!$B$2)*(1-$B$3)),IF(M393="PLACED",(((L393-1)*'MONTH 2'!$B$2)*(1-$B$3))-'MONTH 2'!$B$2,IF(J393=0,-'MONTH 2'!$B$2,-('MONTH 2'!$B$2*2))))))*E393),0))</f>
        <v>0</v>
      </c>
      <c r="U393">
        <f t="shared" si="12"/>
        <v>1</v>
      </c>
    </row>
    <row r="394" spans="8:21" ht="16" x14ac:dyDescent="0.2">
      <c r="H394" s="22"/>
      <c r="I394" s="22"/>
      <c r="J394" s="22"/>
      <c r="M394" s="17"/>
      <c r="N394" s="26">
        <f>((G394-1)*(1-(IF(H394="no",0,'MONTH 2'!$B$3)))+1)</f>
        <v>5.0000000000000044E-2</v>
      </c>
      <c r="O394" s="26">
        <f t="shared" si="13"/>
        <v>0</v>
      </c>
      <c r="P394" s="28">
        <f>IF(ISBLANK(M394),,IF(ISBLANK(F394),,(IF(M394="WON-EW",((((F394-1)*J394)*'MONTH 2'!$B$2)+('MONTH 2'!$B$2*(F394-1))),IF(M394="WON",((((F394-1)*J394)*'MONTH 2'!$B$2)+('MONTH 2'!$B$2*(F394-1))),IF(M394="PLACED",((((F394-1)*J394)*'MONTH 2'!$B$2)-'MONTH 2'!$B$2),IF(J394=0,-'MONTH 2'!$B$2,IF(J394=0,-'MONTH 2'!$B$2,-('MONTH 2'!$B$2*2)))))))*E394))</f>
        <v>0</v>
      </c>
      <c r="Q394" s="27">
        <f>IF(ISBLANK(M394),,IF(ISBLANK(G394),,(IF(M394="WON-EW",((((N394-1)*J394)*'MONTH 2'!$B$2)+('MONTH 2'!$B$2*(N394-1))),IF(M394="WON",((((N394-1)*J394)*'MONTH 2'!$B$2)+('MONTH 2'!$B$2*(N394-1))),IF(M394="PLACED",((((N394-1)*J394)*'MONTH 2'!$B$2)-'MONTH 2'!$B$2),IF(J394=0,-'MONTH 2'!$B$2,IF(J394=0,-'MONTH 2'!$B$2,-('MONTH 2'!$B$2*2)))))))*E394))</f>
        <v>0</v>
      </c>
      <c r="R394" s="27">
        <f>IF(ISBLANK(M394),,IF(U394&lt;&gt;1,((IF(M394="WON-EW",(((K394-1)*'MONTH 2'!$B$2)*(1-$B$3))+(((L394-1)*'MONTH 2'!$B$2)*(1-$B$3)),IF(M394="WON",(((K394-1)*'MONTH 2'!$B$2)*(1-$B$3)),IF(M394="PLACED",(((L394-1)*'MONTH 2'!$B$2)*(1-$B$3))-'MONTH 2'!$B$2,IF(J394=0,-'MONTH 2'!$B$2,-('MONTH 2'!$B$2*2))))))*E394),0))</f>
        <v>0</v>
      </c>
      <c r="U394">
        <f t="shared" si="12"/>
        <v>1</v>
      </c>
    </row>
    <row r="395" spans="8:21" ht="16" x14ac:dyDescent="0.2">
      <c r="H395" s="22"/>
      <c r="I395" s="22"/>
      <c r="J395" s="22"/>
      <c r="M395" s="17"/>
      <c r="N395" s="26">
        <f>((G395-1)*(1-(IF(H395="no",0,'MONTH 2'!$B$3)))+1)</f>
        <v>5.0000000000000044E-2</v>
      </c>
      <c r="O395" s="26">
        <f t="shared" si="13"/>
        <v>0</v>
      </c>
      <c r="P395" s="28">
        <f>IF(ISBLANK(M395),,IF(ISBLANK(F395),,(IF(M395="WON-EW",((((F395-1)*J395)*'MONTH 2'!$B$2)+('MONTH 2'!$B$2*(F395-1))),IF(M395="WON",((((F395-1)*J395)*'MONTH 2'!$B$2)+('MONTH 2'!$B$2*(F395-1))),IF(M395="PLACED",((((F395-1)*J395)*'MONTH 2'!$B$2)-'MONTH 2'!$B$2),IF(J395=0,-'MONTH 2'!$B$2,IF(J395=0,-'MONTH 2'!$B$2,-('MONTH 2'!$B$2*2)))))))*E395))</f>
        <v>0</v>
      </c>
      <c r="Q395" s="27">
        <f>IF(ISBLANK(M395),,IF(ISBLANK(G395),,(IF(M395="WON-EW",((((N395-1)*J395)*'MONTH 2'!$B$2)+('MONTH 2'!$B$2*(N395-1))),IF(M395="WON",((((N395-1)*J395)*'MONTH 2'!$B$2)+('MONTH 2'!$B$2*(N395-1))),IF(M395="PLACED",((((N395-1)*J395)*'MONTH 2'!$B$2)-'MONTH 2'!$B$2),IF(J395=0,-'MONTH 2'!$B$2,IF(J395=0,-'MONTH 2'!$B$2,-('MONTH 2'!$B$2*2)))))))*E395))</f>
        <v>0</v>
      </c>
      <c r="R395" s="27">
        <f>IF(ISBLANK(M395),,IF(U395&lt;&gt;1,((IF(M395="WON-EW",(((K395-1)*'MONTH 2'!$B$2)*(1-$B$3))+(((L395-1)*'MONTH 2'!$B$2)*(1-$B$3)),IF(M395="WON",(((K395-1)*'MONTH 2'!$B$2)*(1-$B$3)),IF(M395="PLACED",(((L395-1)*'MONTH 2'!$B$2)*(1-$B$3))-'MONTH 2'!$B$2,IF(J395=0,-'MONTH 2'!$B$2,-('MONTH 2'!$B$2*2))))))*E395),0))</f>
        <v>0</v>
      </c>
      <c r="U395">
        <f t="shared" si="12"/>
        <v>1</v>
      </c>
    </row>
    <row r="396" spans="8:21" ht="16" x14ac:dyDescent="0.2">
      <c r="H396" s="22"/>
      <c r="I396" s="22"/>
      <c r="J396" s="22"/>
      <c r="M396" s="17"/>
      <c r="N396" s="26">
        <f>((G396-1)*(1-(IF(H396="no",0,'MONTH 2'!$B$3)))+1)</f>
        <v>5.0000000000000044E-2</v>
      </c>
      <c r="O396" s="26">
        <f t="shared" si="13"/>
        <v>0</v>
      </c>
      <c r="P396" s="28">
        <f>IF(ISBLANK(M396),,IF(ISBLANK(F396),,(IF(M396="WON-EW",((((F396-1)*J396)*'MONTH 2'!$B$2)+('MONTH 2'!$B$2*(F396-1))),IF(M396="WON",((((F396-1)*J396)*'MONTH 2'!$B$2)+('MONTH 2'!$B$2*(F396-1))),IF(M396="PLACED",((((F396-1)*J396)*'MONTH 2'!$B$2)-'MONTH 2'!$B$2),IF(J396=0,-'MONTH 2'!$B$2,IF(J396=0,-'MONTH 2'!$B$2,-('MONTH 2'!$B$2*2)))))))*E396))</f>
        <v>0</v>
      </c>
      <c r="Q396" s="27">
        <f>IF(ISBLANK(M396),,IF(ISBLANK(G396),,(IF(M396="WON-EW",((((N396-1)*J396)*'MONTH 2'!$B$2)+('MONTH 2'!$B$2*(N396-1))),IF(M396="WON",((((N396-1)*J396)*'MONTH 2'!$B$2)+('MONTH 2'!$B$2*(N396-1))),IF(M396="PLACED",((((N396-1)*J396)*'MONTH 2'!$B$2)-'MONTH 2'!$B$2),IF(J396=0,-'MONTH 2'!$B$2,IF(J396=0,-'MONTH 2'!$B$2,-('MONTH 2'!$B$2*2)))))))*E396))</f>
        <v>0</v>
      </c>
      <c r="R396" s="27">
        <f>IF(ISBLANK(M396),,IF(U396&lt;&gt;1,((IF(M396="WON-EW",(((K396-1)*'MONTH 2'!$B$2)*(1-$B$3))+(((L396-1)*'MONTH 2'!$B$2)*(1-$B$3)),IF(M396="WON",(((K396-1)*'MONTH 2'!$B$2)*(1-$B$3)),IF(M396="PLACED",(((L396-1)*'MONTH 2'!$B$2)*(1-$B$3))-'MONTH 2'!$B$2,IF(J396=0,-'MONTH 2'!$B$2,-('MONTH 2'!$B$2*2))))))*E396),0))</f>
        <v>0</v>
      </c>
      <c r="U396">
        <f t="shared" si="12"/>
        <v>1</v>
      </c>
    </row>
    <row r="397" spans="8:21" ht="16" x14ac:dyDescent="0.2">
      <c r="H397" s="22"/>
      <c r="I397" s="22"/>
      <c r="J397" s="22"/>
      <c r="M397" s="17"/>
      <c r="N397" s="26">
        <f>((G397-1)*(1-(IF(H397="no",0,'MONTH 2'!$B$3)))+1)</f>
        <v>5.0000000000000044E-2</v>
      </c>
      <c r="O397" s="26">
        <f t="shared" si="13"/>
        <v>0</v>
      </c>
      <c r="P397" s="28">
        <f>IF(ISBLANK(M397),,IF(ISBLANK(F397),,(IF(M397="WON-EW",((((F397-1)*J397)*'MONTH 2'!$B$2)+('MONTH 2'!$B$2*(F397-1))),IF(M397="WON",((((F397-1)*J397)*'MONTH 2'!$B$2)+('MONTH 2'!$B$2*(F397-1))),IF(M397="PLACED",((((F397-1)*J397)*'MONTH 2'!$B$2)-'MONTH 2'!$B$2),IF(J397=0,-'MONTH 2'!$B$2,IF(J397=0,-'MONTH 2'!$B$2,-('MONTH 2'!$B$2*2)))))))*E397))</f>
        <v>0</v>
      </c>
      <c r="Q397" s="27">
        <f>IF(ISBLANK(M397),,IF(ISBLANK(G397),,(IF(M397="WON-EW",((((N397-1)*J397)*'MONTH 2'!$B$2)+('MONTH 2'!$B$2*(N397-1))),IF(M397="WON",((((N397-1)*J397)*'MONTH 2'!$B$2)+('MONTH 2'!$B$2*(N397-1))),IF(M397="PLACED",((((N397-1)*J397)*'MONTH 2'!$B$2)-'MONTH 2'!$B$2),IF(J397=0,-'MONTH 2'!$B$2,IF(J397=0,-'MONTH 2'!$B$2,-('MONTH 2'!$B$2*2)))))))*E397))</f>
        <v>0</v>
      </c>
      <c r="R397" s="27">
        <f>IF(ISBLANK(M397),,IF(U397&lt;&gt;1,((IF(M397="WON-EW",(((K397-1)*'MONTH 2'!$B$2)*(1-$B$3))+(((L397-1)*'MONTH 2'!$B$2)*(1-$B$3)),IF(M397="WON",(((K397-1)*'MONTH 2'!$B$2)*(1-$B$3)),IF(M397="PLACED",(((L397-1)*'MONTH 2'!$B$2)*(1-$B$3))-'MONTH 2'!$B$2,IF(J397=0,-'MONTH 2'!$B$2,-('MONTH 2'!$B$2*2))))))*E397),0))</f>
        <v>0</v>
      </c>
      <c r="U397">
        <f t="shared" si="12"/>
        <v>1</v>
      </c>
    </row>
    <row r="398" spans="8:21" ht="16" x14ac:dyDescent="0.2">
      <c r="H398" s="22"/>
      <c r="I398" s="22"/>
      <c r="J398" s="22"/>
      <c r="M398" s="17"/>
      <c r="N398" s="26">
        <f>((G398-1)*(1-(IF(H398="no",0,'MONTH 2'!$B$3)))+1)</f>
        <v>5.0000000000000044E-2</v>
      </c>
      <c r="O398" s="26">
        <f t="shared" si="13"/>
        <v>0</v>
      </c>
      <c r="P398" s="28">
        <f>IF(ISBLANK(M398),,IF(ISBLANK(F398),,(IF(M398="WON-EW",((((F398-1)*J398)*'MONTH 2'!$B$2)+('MONTH 2'!$B$2*(F398-1))),IF(M398="WON",((((F398-1)*J398)*'MONTH 2'!$B$2)+('MONTH 2'!$B$2*(F398-1))),IF(M398="PLACED",((((F398-1)*J398)*'MONTH 2'!$B$2)-'MONTH 2'!$B$2),IF(J398=0,-'MONTH 2'!$B$2,IF(J398=0,-'MONTH 2'!$B$2,-('MONTH 2'!$B$2*2)))))))*E398))</f>
        <v>0</v>
      </c>
      <c r="Q398" s="27">
        <f>IF(ISBLANK(M398),,IF(ISBLANK(G398),,(IF(M398="WON-EW",((((N398-1)*J398)*'MONTH 2'!$B$2)+('MONTH 2'!$B$2*(N398-1))),IF(M398="WON",((((N398-1)*J398)*'MONTH 2'!$B$2)+('MONTH 2'!$B$2*(N398-1))),IF(M398="PLACED",((((N398-1)*J398)*'MONTH 2'!$B$2)-'MONTH 2'!$B$2),IF(J398=0,-'MONTH 2'!$B$2,IF(J398=0,-'MONTH 2'!$B$2,-('MONTH 2'!$B$2*2)))))))*E398))</f>
        <v>0</v>
      </c>
      <c r="R398" s="27">
        <f>IF(ISBLANK(M398),,IF(U398&lt;&gt;1,((IF(M398="WON-EW",(((K398-1)*'MONTH 2'!$B$2)*(1-$B$3))+(((L398-1)*'MONTH 2'!$B$2)*(1-$B$3)),IF(M398="WON",(((K398-1)*'MONTH 2'!$B$2)*(1-$B$3)),IF(M398="PLACED",(((L398-1)*'MONTH 2'!$B$2)*(1-$B$3))-'MONTH 2'!$B$2,IF(J398=0,-'MONTH 2'!$B$2,-('MONTH 2'!$B$2*2))))))*E398),0))</f>
        <v>0</v>
      </c>
      <c r="U398">
        <f t="shared" si="12"/>
        <v>1</v>
      </c>
    </row>
    <row r="399" spans="8:21" ht="16" x14ac:dyDescent="0.2">
      <c r="H399" s="22"/>
      <c r="I399" s="22"/>
      <c r="J399" s="22"/>
      <c r="M399" s="17"/>
      <c r="N399" s="26">
        <f>((G399-1)*(1-(IF(H399="no",0,'MONTH 2'!$B$3)))+1)</f>
        <v>5.0000000000000044E-2</v>
      </c>
      <c r="O399" s="26">
        <f t="shared" si="13"/>
        <v>0</v>
      </c>
      <c r="P399" s="28">
        <f>IF(ISBLANK(M399),,IF(ISBLANK(F399),,(IF(M399="WON-EW",((((F399-1)*J399)*'MONTH 2'!$B$2)+('MONTH 2'!$B$2*(F399-1))),IF(M399="WON",((((F399-1)*J399)*'MONTH 2'!$B$2)+('MONTH 2'!$B$2*(F399-1))),IF(M399="PLACED",((((F399-1)*J399)*'MONTH 2'!$B$2)-'MONTH 2'!$B$2),IF(J399=0,-'MONTH 2'!$B$2,IF(J399=0,-'MONTH 2'!$B$2,-('MONTH 2'!$B$2*2)))))))*E399))</f>
        <v>0</v>
      </c>
      <c r="Q399" s="27">
        <f>IF(ISBLANK(M399),,IF(ISBLANK(G399),,(IF(M399="WON-EW",((((N399-1)*J399)*'MONTH 2'!$B$2)+('MONTH 2'!$B$2*(N399-1))),IF(M399="WON",((((N399-1)*J399)*'MONTH 2'!$B$2)+('MONTH 2'!$B$2*(N399-1))),IF(M399="PLACED",((((N399-1)*J399)*'MONTH 2'!$B$2)-'MONTH 2'!$B$2),IF(J399=0,-'MONTH 2'!$B$2,IF(J399=0,-'MONTH 2'!$B$2,-('MONTH 2'!$B$2*2)))))))*E399))</f>
        <v>0</v>
      </c>
      <c r="R399" s="27">
        <f>IF(ISBLANK(M399),,IF(U399&lt;&gt;1,((IF(M399="WON-EW",(((K399-1)*'MONTH 2'!$B$2)*(1-$B$3))+(((L399-1)*'MONTH 2'!$B$2)*(1-$B$3)),IF(M399="WON",(((K399-1)*'MONTH 2'!$B$2)*(1-$B$3)),IF(M399="PLACED",(((L399-1)*'MONTH 2'!$B$2)*(1-$B$3))-'MONTH 2'!$B$2,IF(J399=0,-'MONTH 2'!$B$2,-('MONTH 2'!$B$2*2))))))*E399),0))</f>
        <v>0</v>
      </c>
      <c r="U399">
        <f t="shared" si="12"/>
        <v>1</v>
      </c>
    </row>
    <row r="400" spans="8:21" ht="16" x14ac:dyDescent="0.2">
      <c r="H400" s="22"/>
      <c r="I400" s="22"/>
      <c r="J400" s="22"/>
      <c r="M400" s="17"/>
      <c r="N400" s="26">
        <f>((G400-1)*(1-(IF(H400="no",0,'MONTH 2'!$B$3)))+1)</f>
        <v>5.0000000000000044E-2</v>
      </c>
      <c r="O400" s="26">
        <f t="shared" si="13"/>
        <v>0</v>
      </c>
      <c r="P400" s="28">
        <f>IF(ISBLANK(M400),,IF(ISBLANK(F400),,(IF(M400="WON-EW",((((F400-1)*J400)*'MONTH 2'!$B$2)+('MONTH 2'!$B$2*(F400-1))),IF(M400="WON",((((F400-1)*J400)*'MONTH 2'!$B$2)+('MONTH 2'!$B$2*(F400-1))),IF(M400="PLACED",((((F400-1)*J400)*'MONTH 2'!$B$2)-'MONTH 2'!$B$2),IF(J400=0,-'MONTH 2'!$B$2,IF(J400=0,-'MONTH 2'!$B$2,-('MONTH 2'!$B$2*2)))))))*E400))</f>
        <v>0</v>
      </c>
      <c r="Q400" s="27">
        <f>IF(ISBLANK(M400),,IF(ISBLANK(G400),,(IF(M400="WON-EW",((((N400-1)*J400)*'MONTH 2'!$B$2)+('MONTH 2'!$B$2*(N400-1))),IF(M400="WON",((((N400-1)*J400)*'MONTH 2'!$B$2)+('MONTH 2'!$B$2*(N400-1))),IF(M400="PLACED",((((N400-1)*J400)*'MONTH 2'!$B$2)-'MONTH 2'!$B$2),IF(J400=0,-'MONTH 2'!$B$2,IF(J400=0,-'MONTH 2'!$B$2,-('MONTH 2'!$B$2*2)))))))*E400))</f>
        <v>0</v>
      </c>
      <c r="R400" s="27">
        <f>IF(ISBLANK(M400),,IF(U400&lt;&gt;1,((IF(M400="WON-EW",(((K400-1)*'MONTH 2'!$B$2)*(1-$B$3))+(((L400-1)*'MONTH 2'!$B$2)*(1-$B$3)),IF(M400="WON",(((K400-1)*'MONTH 2'!$B$2)*(1-$B$3)),IF(M400="PLACED",(((L400-1)*'MONTH 2'!$B$2)*(1-$B$3))-'MONTH 2'!$B$2,IF(J400=0,-'MONTH 2'!$B$2,-('MONTH 2'!$B$2*2))))))*E400),0))</f>
        <v>0</v>
      </c>
      <c r="U400">
        <f t="shared" si="12"/>
        <v>1</v>
      </c>
    </row>
    <row r="401" spans="8:21" ht="16" x14ac:dyDescent="0.2">
      <c r="H401" s="22"/>
      <c r="I401" s="22"/>
      <c r="J401" s="22"/>
      <c r="M401" s="17"/>
      <c r="N401" s="26">
        <f>((G401-1)*(1-(IF(H401="no",0,'MONTH 2'!$B$3)))+1)</f>
        <v>5.0000000000000044E-2</v>
      </c>
      <c r="O401" s="26">
        <f t="shared" si="13"/>
        <v>0</v>
      </c>
      <c r="P401" s="28">
        <f>IF(ISBLANK(M401),,IF(ISBLANK(F401),,(IF(M401="WON-EW",((((F401-1)*J401)*'MONTH 2'!$B$2)+('MONTH 2'!$B$2*(F401-1))),IF(M401="WON",((((F401-1)*J401)*'MONTH 2'!$B$2)+('MONTH 2'!$B$2*(F401-1))),IF(M401="PLACED",((((F401-1)*J401)*'MONTH 2'!$B$2)-'MONTH 2'!$B$2),IF(J401=0,-'MONTH 2'!$B$2,IF(J401=0,-'MONTH 2'!$B$2,-('MONTH 2'!$B$2*2)))))))*E401))</f>
        <v>0</v>
      </c>
      <c r="Q401" s="27">
        <f>IF(ISBLANK(M401),,IF(ISBLANK(G401),,(IF(M401="WON-EW",((((N401-1)*J401)*'MONTH 2'!$B$2)+('MONTH 2'!$B$2*(N401-1))),IF(M401="WON",((((N401-1)*J401)*'MONTH 2'!$B$2)+('MONTH 2'!$B$2*(N401-1))),IF(M401="PLACED",((((N401-1)*J401)*'MONTH 2'!$B$2)-'MONTH 2'!$B$2),IF(J401=0,-'MONTH 2'!$B$2,IF(J401=0,-'MONTH 2'!$B$2,-('MONTH 2'!$B$2*2)))))))*E401))</f>
        <v>0</v>
      </c>
      <c r="R401" s="27">
        <f>IF(ISBLANK(M401),,IF(U401&lt;&gt;1,((IF(M401="WON-EW",(((K401-1)*'MONTH 2'!$B$2)*(1-$B$3))+(((L401-1)*'MONTH 2'!$B$2)*(1-$B$3)),IF(M401="WON",(((K401-1)*'MONTH 2'!$B$2)*(1-$B$3)),IF(M401="PLACED",(((L401-1)*'MONTH 2'!$B$2)*(1-$B$3))-'MONTH 2'!$B$2,IF(J401=0,-'MONTH 2'!$B$2,-('MONTH 2'!$B$2*2))))))*E401),0))</f>
        <v>0</v>
      </c>
      <c r="U401">
        <f t="shared" si="12"/>
        <v>1</v>
      </c>
    </row>
    <row r="402" spans="8:21" ht="16" x14ac:dyDescent="0.2">
      <c r="H402" s="22"/>
      <c r="I402" s="22"/>
      <c r="J402" s="22"/>
      <c r="M402" s="17"/>
      <c r="N402" s="26">
        <f>((G402-1)*(1-(IF(H402="no",0,'MONTH 2'!$B$3)))+1)</f>
        <v>5.0000000000000044E-2</v>
      </c>
      <c r="O402" s="26">
        <f t="shared" si="13"/>
        <v>0</v>
      </c>
      <c r="P402" s="28">
        <f>IF(ISBLANK(M402),,IF(ISBLANK(F402),,(IF(M402="WON-EW",((((F402-1)*J402)*'MONTH 2'!$B$2)+('MONTH 2'!$B$2*(F402-1))),IF(M402="WON",((((F402-1)*J402)*'MONTH 2'!$B$2)+('MONTH 2'!$B$2*(F402-1))),IF(M402="PLACED",((((F402-1)*J402)*'MONTH 2'!$B$2)-'MONTH 2'!$B$2),IF(J402=0,-'MONTH 2'!$B$2,IF(J402=0,-'MONTH 2'!$B$2,-('MONTH 2'!$B$2*2)))))))*E402))</f>
        <v>0</v>
      </c>
      <c r="Q402" s="27">
        <f>IF(ISBLANK(M402),,IF(ISBLANK(G402),,(IF(M402="WON-EW",((((N402-1)*J402)*'MONTH 2'!$B$2)+('MONTH 2'!$B$2*(N402-1))),IF(M402="WON",((((N402-1)*J402)*'MONTH 2'!$B$2)+('MONTH 2'!$B$2*(N402-1))),IF(M402="PLACED",((((N402-1)*J402)*'MONTH 2'!$B$2)-'MONTH 2'!$B$2),IF(J402=0,-'MONTH 2'!$B$2,IF(J402=0,-'MONTH 2'!$B$2,-('MONTH 2'!$B$2*2)))))))*E402))</f>
        <v>0</v>
      </c>
      <c r="R402" s="27">
        <f>IF(ISBLANK(M402),,IF(U402&lt;&gt;1,((IF(M402="WON-EW",(((K402-1)*'MONTH 2'!$B$2)*(1-$B$3))+(((L402-1)*'MONTH 2'!$B$2)*(1-$B$3)),IF(M402="WON",(((K402-1)*'MONTH 2'!$B$2)*(1-$B$3)),IF(M402="PLACED",(((L402-1)*'MONTH 2'!$B$2)*(1-$B$3))-'MONTH 2'!$B$2,IF(J402=0,-'MONTH 2'!$B$2,-('MONTH 2'!$B$2*2))))))*E402),0))</f>
        <v>0</v>
      </c>
      <c r="U402">
        <f t="shared" si="12"/>
        <v>1</v>
      </c>
    </row>
    <row r="403" spans="8:21" ht="16" x14ac:dyDescent="0.2">
      <c r="H403" s="22"/>
      <c r="I403" s="22"/>
      <c r="J403" s="22"/>
      <c r="M403" s="17"/>
      <c r="N403" s="26">
        <f>((G403-1)*(1-(IF(H403="no",0,'MONTH 2'!$B$3)))+1)</f>
        <v>5.0000000000000044E-2</v>
      </c>
      <c r="O403" s="26">
        <f t="shared" si="13"/>
        <v>0</v>
      </c>
      <c r="P403" s="28">
        <f>IF(ISBLANK(M403),,IF(ISBLANK(F403),,(IF(M403="WON-EW",((((F403-1)*J403)*'MONTH 2'!$B$2)+('MONTH 2'!$B$2*(F403-1))),IF(M403="WON",((((F403-1)*J403)*'MONTH 2'!$B$2)+('MONTH 2'!$B$2*(F403-1))),IF(M403="PLACED",((((F403-1)*J403)*'MONTH 2'!$B$2)-'MONTH 2'!$B$2),IF(J403=0,-'MONTH 2'!$B$2,IF(J403=0,-'MONTH 2'!$B$2,-('MONTH 2'!$B$2*2)))))))*E403))</f>
        <v>0</v>
      </c>
      <c r="Q403" s="27">
        <f>IF(ISBLANK(M403),,IF(ISBLANK(G403),,(IF(M403="WON-EW",((((N403-1)*J403)*'MONTH 2'!$B$2)+('MONTH 2'!$B$2*(N403-1))),IF(M403="WON",((((N403-1)*J403)*'MONTH 2'!$B$2)+('MONTH 2'!$B$2*(N403-1))),IF(M403="PLACED",((((N403-1)*J403)*'MONTH 2'!$B$2)-'MONTH 2'!$B$2),IF(J403=0,-'MONTH 2'!$B$2,IF(J403=0,-'MONTH 2'!$B$2,-('MONTH 2'!$B$2*2)))))))*E403))</f>
        <v>0</v>
      </c>
      <c r="R403" s="27">
        <f>IF(ISBLANK(M403),,IF(U403&lt;&gt;1,((IF(M403="WON-EW",(((K403-1)*'MONTH 2'!$B$2)*(1-$B$3))+(((L403-1)*'MONTH 2'!$B$2)*(1-$B$3)),IF(M403="WON",(((K403-1)*'MONTH 2'!$B$2)*(1-$B$3)),IF(M403="PLACED",(((L403-1)*'MONTH 2'!$B$2)*(1-$B$3))-'MONTH 2'!$B$2,IF(J403=0,-'MONTH 2'!$B$2,-('MONTH 2'!$B$2*2))))))*E403),0))</f>
        <v>0</v>
      </c>
      <c r="U403">
        <f t="shared" si="12"/>
        <v>1</v>
      </c>
    </row>
    <row r="404" spans="8:21" ht="16" x14ac:dyDescent="0.2">
      <c r="H404" s="22"/>
      <c r="I404" s="22"/>
      <c r="J404" s="22"/>
      <c r="M404" s="17"/>
      <c r="N404" s="26">
        <f>((G404-1)*(1-(IF(H404="no",0,'MONTH 2'!$B$3)))+1)</f>
        <v>5.0000000000000044E-2</v>
      </c>
      <c r="O404" s="26">
        <f t="shared" si="13"/>
        <v>0</v>
      </c>
      <c r="P404" s="28">
        <f>IF(ISBLANK(M404),,IF(ISBLANK(F404),,(IF(M404="WON-EW",((((F404-1)*J404)*'MONTH 2'!$B$2)+('MONTH 2'!$B$2*(F404-1))),IF(M404="WON",((((F404-1)*J404)*'MONTH 2'!$B$2)+('MONTH 2'!$B$2*(F404-1))),IF(M404="PLACED",((((F404-1)*J404)*'MONTH 2'!$B$2)-'MONTH 2'!$B$2),IF(J404=0,-'MONTH 2'!$B$2,IF(J404=0,-'MONTH 2'!$B$2,-('MONTH 2'!$B$2*2)))))))*E404))</f>
        <v>0</v>
      </c>
      <c r="Q404" s="27">
        <f>IF(ISBLANK(M404),,IF(ISBLANK(G404),,(IF(M404="WON-EW",((((N404-1)*J404)*'MONTH 2'!$B$2)+('MONTH 2'!$B$2*(N404-1))),IF(M404="WON",((((N404-1)*J404)*'MONTH 2'!$B$2)+('MONTH 2'!$B$2*(N404-1))),IF(M404="PLACED",((((N404-1)*J404)*'MONTH 2'!$B$2)-'MONTH 2'!$B$2),IF(J404=0,-'MONTH 2'!$B$2,IF(J404=0,-'MONTH 2'!$B$2,-('MONTH 2'!$B$2*2)))))))*E404))</f>
        <v>0</v>
      </c>
      <c r="R404" s="27">
        <f>IF(ISBLANK(M404),,IF(U404&lt;&gt;1,((IF(M404="WON-EW",(((K404-1)*'MONTH 2'!$B$2)*(1-$B$3))+(((L404-1)*'MONTH 2'!$B$2)*(1-$B$3)),IF(M404="WON",(((K404-1)*'MONTH 2'!$B$2)*(1-$B$3)),IF(M404="PLACED",(((L404-1)*'MONTH 2'!$B$2)*(1-$B$3))-'MONTH 2'!$B$2,IF(J404=0,-'MONTH 2'!$B$2,-('MONTH 2'!$B$2*2))))))*E404),0))</f>
        <v>0</v>
      </c>
      <c r="U404">
        <f t="shared" si="12"/>
        <v>1</v>
      </c>
    </row>
    <row r="405" spans="8:21" ht="16" x14ac:dyDescent="0.2">
      <c r="H405" s="22"/>
      <c r="I405" s="22"/>
      <c r="J405" s="22"/>
      <c r="M405" s="17"/>
      <c r="N405" s="26">
        <f>((G405-1)*(1-(IF(H405="no",0,'MONTH 2'!$B$3)))+1)</f>
        <v>5.0000000000000044E-2</v>
      </c>
      <c r="O405" s="26">
        <f t="shared" si="13"/>
        <v>0</v>
      </c>
      <c r="P405" s="28">
        <f>IF(ISBLANK(M405),,IF(ISBLANK(F405),,(IF(M405="WON-EW",((((F405-1)*J405)*'MONTH 2'!$B$2)+('MONTH 2'!$B$2*(F405-1))),IF(M405="WON",((((F405-1)*J405)*'MONTH 2'!$B$2)+('MONTH 2'!$B$2*(F405-1))),IF(M405="PLACED",((((F405-1)*J405)*'MONTH 2'!$B$2)-'MONTH 2'!$B$2),IF(J405=0,-'MONTH 2'!$B$2,IF(J405=0,-'MONTH 2'!$B$2,-('MONTH 2'!$B$2*2)))))))*E405))</f>
        <v>0</v>
      </c>
      <c r="Q405" s="27">
        <f>IF(ISBLANK(M405),,IF(ISBLANK(G405),,(IF(M405="WON-EW",((((N405-1)*J405)*'MONTH 2'!$B$2)+('MONTH 2'!$B$2*(N405-1))),IF(M405="WON",((((N405-1)*J405)*'MONTH 2'!$B$2)+('MONTH 2'!$B$2*(N405-1))),IF(M405="PLACED",((((N405-1)*J405)*'MONTH 2'!$B$2)-'MONTH 2'!$B$2),IF(J405=0,-'MONTH 2'!$B$2,IF(J405=0,-'MONTH 2'!$B$2,-('MONTH 2'!$B$2*2)))))))*E405))</f>
        <v>0</v>
      </c>
      <c r="R405" s="27">
        <f>IF(ISBLANK(M405),,IF(U405&lt;&gt;1,((IF(M405="WON-EW",(((K405-1)*'MONTH 2'!$B$2)*(1-$B$3))+(((L405-1)*'MONTH 2'!$B$2)*(1-$B$3)),IF(M405="WON",(((K405-1)*'MONTH 2'!$B$2)*(1-$B$3)),IF(M405="PLACED",(((L405-1)*'MONTH 2'!$B$2)*(1-$B$3))-'MONTH 2'!$B$2,IF(J405=0,-'MONTH 2'!$B$2,-('MONTH 2'!$B$2*2))))))*E405),0))</f>
        <v>0</v>
      </c>
      <c r="U405">
        <f t="shared" si="12"/>
        <v>1</v>
      </c>
    </row>
    <row r="406" spans="8:21" ht="16" x14ac:dyDescent="0.2">
      <c r="H406" s="22"/>
      <c r="I406" s="22"/>
      <c r="J406" s="22"/>
      <c r="M406" s="17"/>
      <c r="N406" s="26">
        <f>((G406-1)*(1-(IF(H406="no",0,'MONTH 2'!$B$3)))+1)</f>
        <v>5.0000000000000044E-2</v>
      </c>
      <c r="O406" s="26">
        <f t="shared" si="13"/>
        <v>0</v>
      </c>
      <c r="P406" s="28">
        <f>IF(ISBLANK(M406),,IF(ISBLANK(F406),,(IF(M406="WON-EW",((((F406-1)*J406)*'MONTH 2'!$B$2)+('MONTH 2'!$B$2*(F406-1))),IF(M406="WON",((((F406-1)*J406)*'MONTH 2'!$B$2)+('MONTH 2'!$B$2*(F406-1))),IF(M406="PLACED",((((F406-1)*J406)*'MONTH 2'!$B$2)-'MONTH 2'!$B$2),IF(J406=0,-'MONTH 2'!$B$2,IF(J406=0,-'MONTH 2'!$B$2,-('MONTH 2'!$B$2*2)))))))*E406))</f>
        <v>0</v>
      </c>
      <c r="Q406" s="27">
        <f>IF(ISBLANK(M406),,IF(ISBLANK(G406),,(IF(M406="WON-EW",((((N406-1)*J406)*'MONTH 2'!$B$2)+('MONTH 2'!$B$2*(N406-1))),IF(M406="WON",((((N406-1)*J406)*'MONTH 2'!$B$2)+('MONTH 2'!$B$2*(N406-1))),IF(M406="PLACED",((((N406-1)*J406)*'MONTH 2'!$B$2)-'MONTH 2'!$B$2),IF(J406=0,-'MONTH 2'!$B$2,IF(J406=0,-'MONTH 2'!$B$2,-('MONTH 2'!$B$2*2)))))))*E406))</f>
        <v>0</v>
      </c>
      <c r="R406" s="27">
        <f>IF(ISBLANK(M406),,IF(U406&lt;&gt;1,((IF(M406="WON-EW",(((K406-1)*'MONTH 2'!$B$2)*(1-$B$3))+(((L406-1)*'MONTH 2'!$B$2)*(1-$B$3)),IF(M406="WON",(((K406-1)*'MONTH 2'!$B$2)*(1-$B$3)),IF(M406="PLACED",(((L406-1)*'MONTH 2'!$B$2)*(1-$B$3))-'MONTH 2'!$B$2,IF(J406=0,-'MONTH 2'!$B$2,-('MONTH 2'!$B$2*2))))))*E406),0))</f>
        <v>0</v>
      </c>
      <c r="U406">
        <f t="shared" si="12"/>
        <v>1</v>
      </c>
    </row>
    <row r="407" spans="8:21" ht="16" x14ac:dyDescent="0.2">
      <c r="H407" s="22"/>
      <c r="I407" s="22"/>
      <c r="J407" s="22"/>
      <c r="M407" s="17"/>
      <c r="N407" s="26">
        <f>((G407-1)*(1-(IF(H407="no",0,'MONTH 2'!$B$3)))+1)</f>
        <v>5.0000000000000044E-2</v>
      </c>
      <c r="O407" s="26">
        <f t="shared" si="13"/>
        <v>0</v>
      </c>
      <c r="P407" s="28">
        <f>IF(ISBLANK(M407),,IF(ISBLANK(F407),,(IF(M407="WON-EW",((((F407-1)*J407)*'MONTH 2'!$B$2)+('MONTH 2'!$B$2*(F407-1))),IF(M407="WON",((((F407-1)*J407)*'MONTH 2'!$B$2)+('MONTH 2'!$B$2*(F407-1))),IF(M407="PLACED",((((F407-1)*J407)*'MONTH 2'!$B$2)-'MONTH 2'!$B$2),IF(J407=0,-'MONTH 2'!$B$2,IF(J407=0,-'MONTH 2'!$B$2,-('MONTH 2'!$B$2*2)))))))*E407))</f>
        <v>0</v>
      </c>
      <c r="Q407" s="27">
        <f>IF(ISBLANK(M407),,IF(ISBLANK(G407),,(IF(M407="WON-EW",((((N407-1)*J407)*'MONTH 2'!$B$2)+('MONTH 2'!$B$2*(N407-1))),IF(M407="WON",((((N407-1)*J407)*'MONTH 2'!$B$2)+('MONTH 2'!$B$2*(N407-1))),IF(M407="PLACED",((((N407-1)*J407)*'MONTH 2'!$B$2)-'MONTH 2'!$B$2),IF(J407=0,-'MONTH 2'!$B$2,IF(J407=0,-'MONTH 2'!$B$2,-('MONTH 2'!$B$2*2)))))))*E407))</f>
        <v>0</v>
      </c>
      <c r="R407" s="27">
        <f>IF(ISBLANK(M407),,IF(U407&lt;&gt;1,((IF(M407="WON-EW",(((K407-1)*'MONTH 2'!$B$2)*(1-$B$3))+(((L407-1)*'MONTH 2'!$B$2)*(1-$B$3)),IF(M407="WON",(((K407-1)*'MONTH 2'!$B$2)*(1-$B$3)),IF(M407="PLACED",(((L407-1)*'MONTH 2'!$B$2)*(1-$B$3))-'MONTH 2'!$B$2,IF(J407=0,-'MONTH 2'!$B$2,-('MONTH 2'!$B$2*2))))))*E407),0))</f>
        <v>0</v>
      </c>
      <c r="U407">
        <f t="shared" si="12"/>
        <v>1</v>
      </c>
    </row>
    <row r="408" spans="8:21" ht="16" x14ac:dyDescent="0.2">
      <c r="H408" s="22"/>
      <c r="I408" s="22"/>
      <c r="J408" s="22"/>
      <c r="M408" s="17"/>
      <c r="N408" s="26">
        <f>((G408-1)*(1-(IF(H408="no",0,'MONTH 2'!$B$3)))+1)</f>
        <v>5.0000000000000044E-2</v>
      </c>
      <c r="O408" s="26">
        <f t="shared" si="13"/>
        <v>0</v>
      </c>
      <c r="P408" s="28">
        <f>IF(ISBLANK(M408),,IF(ISBLANK(F408),,(IF(M408="WON-EW",((((F408-1)*J408)*'MONTH 2'!$B$2)+('MONTH 2'!$B$2*(F408-1))),IF(M408="WON",((((F408-1)*J408)*'MONTH 2'!$B$2)+('MONTH 2'!$B$2*(F408-1))),IF(M408="PLACED",((((F408-1)*J408)*'MONTH 2'!$B$2)-'MONTH 2'!$B$2),IF(J408=0,-'MONTH 2'!$B$2,IF(J408=0,-'MONTH 2'!$B$2,-('MONTH 2'!$B$2*2)))))))*E408))</f>
        <v>0</v>
      </c>
      <c r="Q408" s="27">
        <f>IF(ISBLANK(M408),,IF(ISBLANK(G408),,(IF(M408="WON-EW",((((N408-1)*J408)*'MONTH 2'!$B$2)+('MONTH 2'!$B$2*(N408-1))),IF(M408="WON",((((N408-1)*J408)*'MONTH 2'!$B$2)+('MONTH 2'!$B$2*(N408-1))),IF(M408="PLACED",((((N408-1)*J408)*'MONTH 2'!$B$2)-'MONTH 2'!$B$2),IF(J408=0,-'MONTH 2'!$B$2,IF(J408=0,-'MONTH 2'!$B$2,-('MONTH 2'!$B$2*2)))))))*E408))</f>
        <v>0</v>
      </c>
      <c r="R408" s="27">
        <f>IF(ISBLANK(M408),,IF(U408&lt;&gt;1,((IF(M408="WON-EW",(((K408-1)*'MONTH 2'!$B$2)*(1-$B$3))+(((L408-1)*'MONTH 2'!$B$2)*(1-$B$3)),IF(M408="WON",(((K408-1)*'MONTH 2'!$B$2)*(1-$B$3)),IF(M408="PLACED",(((L408-1)*'MONTH 2'!$B$2)*(1-$B$3))-'MONTH 2'!$B$2,IF(J408=0,-'MONTH 2'!$B$2,-('MONTH 2'!$B$2*2))))))*E408),0))</f>
        <v>0</v>
      </c>
      <c r="U408">
        <f t="shared" si="12"/>
        <v>1</v>
      </c>
    </row>
    <row r="409" spans="8:21" ht="16" x14ac:dyDescent="0.2">
      <c r="H409" s="22"/>
      <c r="I409" s="22"/>
      <c r="J409" s="22"/>
      <c r="M409" s="17"/>
      <c r="N409" s="26">
        <f>((G409-1)*(1-(IF(H409="no",0,'MONTH 2'!$B$3)))+1)</f>
        <v>5.0000000000000044E-2</v>
      </c>
      <c r="O409" s="26">
        <f t="shared" si="13"/>
        <v>0</v>
      </c>
      <c r="P409" s="28">
        <f>IF(ISBLANK(M409),,IF(ISBLANK(F409),,(IF(M409="WON-EW",((((F409-1)*J409)*'MONTH 2'!$B$2)+('MONTH 2'!$B$2*(F409-1))),IF(M409="WON",((((F409-1)*J409)*'MONTH 2'!$B$2)+('MONTH 2'!$B$2*(F409-1))),IF(M409="PLACED",((((F409-1)*J409)*'MONTH 2'!$B$2)-'MONTH 2'!$B$2),IF(J409=0,-'MONTH 2'!$B$2,IF(J409=0,-'MONTH 2'!$B$2,-('MONTH 2'!$B$2*2)))))))*E409))</f>
        <v>0</v>
      </c>
      <c r="Q409" s="27">
        <f>IF(ISBLANK(M409),,IF(ISBLANK(G409),,(IF(M409="WON-EW",((((N409-1)*J409)*'MONTH 2'!$B$2)+('MONTH 2'!$B$2*(N409-1))),IF(M409="WON",((((N409-1)*J409)*'MONTH 2'!$B$2)+('MONTH 2'!$B$2*(N409-1))),IF(M409="PLACED",((((N409-1)*J409)*'MONTH 2'!$B$2)-'MONTH 2'!$B$2),IF(J409=0,-'MONTH 2'!$B$2,IF(J409=0,-'MONTH 2'!$B$2,-('MONTH 2'!$B$2*2)))))))*E409))</f>
        <v>0</v>
      </c>
      <c r="R409" s="27">
        <f>IF(ISBLANK(M409),,IF(U409&lt;&gt;1,((IF(M409="WON-EW",(((K409-1)*'MONTH 2'!$B$2)*(1-$B$3))+(((L409-1)*'MONTH 2'!$B$2)*(1-$B$3)),IF(M409="WON",(((K409-1)*'MONTH 2'!$B$2)*(1-$B$3)),IF(M409="PLACED",(((L409-1)*'MONTH 2'!$B$2)*(1-$B$3))-'MONTH 2'!$B$2,IF(J409=0,-'MONTH 2'!$B$2,-('MONTH 2'!$B$2*2))))))*E409),0))</f>
        <v>0</v>
      </c>
      <c r="U409">
        <f t="shared" si="12"/>
        <v>1</v>
      </c>
    </row>
    <row r="410" spans="8:21" ht="16" x14ac:dyDescent="0.2">
      <c r="H410" s="22"/>
      <c r="I410" s="22"/>
      <c r="J410" s="22"/>
      <c r="M410" s="17"/>
      <c r="N410" s="26">
        <f>((G410-1)*(1-(IF(H410="no",0,'MONTH 2'!$B$3)))+1)</f>
        <v>5.0000000000000044E-2</v>
      </c>
      <c r="O410" s="26">
        <f t="shared" si="13"/>
        <v>0</v>
      </c>
      <c r="P410" s="28">
        <f>IF(ISBLANK(M410),,IF(ISBLANK(F410),,(IF(M410="WON-EW",((((F410-1)*J410)*'MONTH 2'!$B$2)+('MONTH 2'!$B$2*(F410-1))),IF(M410="WON",((((F410-1)*J410)*'MONTH 2'!$B$2)+('MONTH 2'!$B$2*(F410-1))),IF(M410="PLACED",((((F410-1)*J410)*'MONTH 2'!$B$2)-'MONTH 2'!$B$2),IF(J410=0,-'MONTH 2'!$B$2,IF(J410=0,-'MONTH 2'!$B$2,-('MONTH 2'!$B$2*2)))))))*E410))</f>
        <v>0</v>
      </c>
      <c r="Q410" s="27">
        <f>IF(ISBLANK(M410),,IF(ISBLANK(G410),,(IF(M410="WON-EW",((((N410-1)*J410)*'MONTH 2'!$B$2)+('MONTH 2'!$B$2*(N410-1))),IF(M410="WON",((((N410-1)*J410)*'MONTH 2'!$B$2)+('MONTH 2'!$B$2*(N410-1))),IF(M410="PLACED",((((N410-1)*J410)*'MONTH 2'!$B$2)-'MONTH 2'!$B$2),IF(J410=0,-'MONTH 2'!$B$2,IF(J410=0,-'MONTH 2'!$B$2,-('MONTH 2'!$B$2*2)))))))*E410))</f>
        <v>0</v>
      </c>
      <c r="R410" s="27">
        <f>IF(ISBLANK(M410),,IF(U410&lt;&gt;1,((IF(M410="WON-EW",(((K410-1)*'MONTH 2'!$B$2)*(1-$B$3))+(((L410-1)*'MONTH 2'!$B$2)*(1-$B$3)),IF(M410="WON",(((K410-1)*'MONTH 2'!$B$2)*(1-$B$3)),IF(M410="PLACED",(((L410-1)*'MONTH 2'!$B$2)*(1-$B$3))-'MONTH 2'!$B$2,IF(J410=0,-'MONTH 2'!$B$2,-('MONTH 2'!$B$2*2))))))*E410),0))</f>
        <v>0</v>
      </c>
      <c r="U410">
        <f t="shared" si="12"/>
        <v>1</v>
      </c>
    </row>
    <row r="411" spans="8:21" ht="16" x14ac:dyDescent="0.2">
      <c r="H411" s="22"/>
      <c r="I411" s="22"/>
      <c r="J411" s="22"/>
      <c r="M411" s="17"/>
      <c r="N411" s="26">
        <f>((G411-1)*(1-(IF(H411="no",0,'MONTH 2'!$B$3)))+1)</f>
        <v>5.0000000000000044E-2</v>
      </c>
      <c r="O411" s="26">
        <f t="shared" si="13"/>
        <v>0</v>
      </c>
      <c r="P411" s="28">
        <f>IF(ISBLANK(M411),,IF(ISBLANK(F411),,(IF(M411="WON-EW",((((F411-1)*J411)*'MONTH 2'!$B$2)+('MONTH 2'!$B$2*(F411-1))),IF(M411="WON",((((F411-1)*J411)*'MONTH 2'!$B$2)+('MONTH 2'!$B$2*(F411-1))),IF(M411="PLACED",((((F411-1)*J411)*'MONTH 2'!$B$2)-'MONTH 2'!$B$2),IF(J411=0,-'MONTH 2'!$B$2,IF(J411=0,-'MONTH 2'!$B$2,-('MONTH 2'!$B$2*2)))))))*E411))</f>
        <v>0</v>
      </c>
      <c r="Q411" s="27">
        <f>IF(ISBLANK(M411),,IF(ISBLANK(G411),,(IF(M411="WON-EW",((((N411-1)*J411)*'MONTH 2'!$B$2)+('MONTH 2'!$B$2*(N411-1))),IF(M411="WON",((((N411-1)*J411)*'MONTH 2'!$B$2)+('MONTH 2'!$B$2*(N411-1))),IF(M411="PLACED",((((N411-1)*J411)*'MONTH 2'!$B$2)-'MONTH 2'!$B$2),IF(J411=0,-'MONTH 2'!$B$2,IF(J411=0,-'MONTH 2'!$B$2,-('MONTH 2'!$B$2*2)))))))*E411))</f>
        <v>0</v>
      </c>
      <c r="R411" s="27">
        <f>IF(ISBLANK(M411),,IF(U411&lt;&gt;1,((IF(M411="WON-EW",(((K411-1)*'MONTH 2'!$B$2)*(1-$B$3))+(((L411-1)*'MONTH 2'!$B$2)*(1-$B$3)),IF(M411="WON",(((K411-1)*'MONTH 2'!$B$2)*(1-$B$3)),IF(M411="PLACED",(((L411-1)*'MONTH 2'!$B$2)*(1-$B$3))-'MONTH 2'!$B$2,IF(J411=0,-'MONTH 2'!$B$2,-('MONTH 2'!$B$2*2))))))*E411),0))</f>
        <v>0</v>
      </c>
      <c r="U411">
        <f t="shared" si="12"/>
        <v>1</v>
      </c>
    </row>
    <row r="412" spans="8:21" ht="16" x14ac:dyDescent="0.2">
      <c r="H412" s="22"/>
      <c r="I412" s="22"/>
      <c r="J412" s="22"/>
      <c r="M412" s="17"/>
      <c r="N412" s="26">
        <f>((G412-1)*(1-(IF(H412="no",0,'MONTH 2'!$B$3)))+1)</f>
        <v>5.0000000000000044E-2</v>
      </c>
      <c r="O412" s="26">
        <f t="shared" si="13"/>
        <v>0</v>
      </c>
      <c r="P412" s="28">
        <f>IF(ISBLANK(M412),,IF(ISBLANK(F412),,(IF(M412="WON-EW",((((F412-1)*J412)*'MONTH 2'!$B$2)+('MONTH 2'!$B$2*(F412-1))),IF(M412="WON",((((F412-1)*J412)*'MONTH 2'!$B$2)+('MONTH 2'!$B$2*(F412-1))),IF(M412="PLACED",((((F412-1)*J412)*'MONTH 2'!$B$2)-'MONTH 2'!$B$2),IF(J412=0,-'MONTH 2'!$B$2,IF(J412=0,-'MONTH 2'!$B$2,-('MONTH 2'!$B$2*2)))))))*E412))</f>
        <v>0</v>
      </c>
      <c r="Q412" s="27">
        <f>IF(ISBLANK(M412),,IF(ISBLANK(G412),,(IF(M412="WON-EW",((((N412-1)*J412)*'MONTH 2'!$B$2)+('MONTH 2'!$B$2*(N412-1))),IF(M412="WON",((((N412-1)*J412)*'MONTH 2'!$B$2)+('MONTH 2'!$B$2*(N412-1))),IF(M412="PLACED",((((N412-1)*J412)*'MONTH 2'!$B$2)-'MONTH 2'!$B$2),IF(J412=0,-'MONTH 2'!$B$2,IF(J412=0,-'MONTH 2'!$B$2,-('MONTH 2'!$B$2*2)))))))*E412))</f>
        <v>0</v>
      </c>
      <c r="R412" s="27">
        <f>IF(ISBLANK(M412),,IF(U412&lt;&gt;1,((IF(M412="WON-EW",(((K412-1)*'MONTH 2'!$B$2)*(1-$B$3))+(((L412-1)*'MONTH 2'!$B$2)*(1-$B$3)),IF(M412="WON",(((K412-1)*'MONTH 2'!$B$2)*(1-$B$3)),IF(M412="PLACED",(((L412-1)*'MONTH 2'!$B$2)*(1-$B$3))-'MONTH 2'!$B$2,IF(J412=0,-'MONTH 2'!$B$2,-('MONTH 2'!$B$2*2))))))*E412),0))</f>
        <v>0</v>
      </c>
      <c r="U412">
        <f t="shared" si="12"/>
        <v>1</v>
      </c>
    </row>
    <row r="413" spans="8:21" ht="16" x14ac:dyDescent="0.2">
      <c r="H413" s="22"/>
      <c r="I413" s="22"/>
      <c r="J413" s="22"/>
      <c r="M413" s="17"/>
      <c r="N413" s="26">
        <f>((G413-1)*(1-(IF(H413="no",0,'MONTH 2'!$B$3)))+1)</f>
        <v>5.0000000000000044E-2</v>
      </c>
      <c r="O413" s="26">
        <f t="shared" si="13"/>
        <v>0</v>
      </c>
      <c r="P413" s="28">
        <f>IF(ISBLANK(M413),,IF(ISBLANK(F413),,(IF(M413="WON-EW",((((F413-1)*J413)*'MONTH 2'!$B$2)+('MONTH 2'!$B$2*(F413-1))),IF(M413="WON",((((F413-1)*J413)*'MONTH 2'!$B$2)+('MONTH 2'!$B$2*(F413-1))),IF(M413="PLACED",((((F413-1)*J413)*'MONTH 2'!$B$2)-'MONTH 2'!$B$2),IF(J413=0,-'MONTH 2'!$B$2,IF(J413=0,-'MONTH 2'!$B$2,-('MONTH 2'!$B$2*2)))))))*E413))</f>
        <v>0</v>
      </c>
      <c r="Q413" s="27">
        <f>IF(ISBLANK(M413),,IF(ISBLANK(G413),,(IF(M413="WON-EW",((((N413-1)*J413)*'MONTH 2'!$B$2)+('MONTH 2'!$B$2*(N413-1))),IF(M413="WON",((((N413-1)*J413)*'MONTH 2'!$B$2)+('MONTH 2'!$B$2*(N413-1))),IF(M413="PLACED",((((N413-1)*J413)*'MONTH 2'!$B$2)-'MONTH 2'!$B$2),IF(J413=0,-'MONTH 2'!$B$2,IF(J413=0,-'MONTH 2'!$B$2,-('MONTH 2'!$B$2*2)))))))*E413))</f>
        <v>0</v>
      </c>
      <c r="R413" s="27">
        <f>IF(ISBLANK(M413),,IF(U413&lt;&gt;1,((IF(M413="WON-EW",(((K413-1)*'MONTH 2'!$B$2)*(1-$B$3))+(((L413-1)*'MONTH 2'!$B$2)*(1-$B$3)),IF(M413="WON",(((K413-1)*'MONTH 2'!$B$2)*(1-$B$3)),IF(M413="PLACED",(((L413-1)*'MONTH 2'!$B$2)*(1-$B$3))-'MONTH 2'!$B$2,IF(J413=0,-'MONTH 2'!$B$2,-('MONTH 2'!$B$2*2))))))*E413),0))</f>
        <v>0</v>
      </c>
      <c r="U413">
        <f t="shared" ref="U413:U476" si="14">IF(ISBLANK(K413),1,IF(ISBLANK(L413),2,99))</f>
        <v>1</v>
      </c>
    </row>
    <row r="414" spans="8:21" ht="16" x14ac:dyDescent="0.2">
      <c r="H414" s="22"/>
      <c r="I414" s="22"/>
      <c r="J414" s="22"/>
      <c r="M414" s="17"/>
      <c r="N414" s="26">
        <f>((G414-1)*(1-(IF(H414="no",0,'MONTH 2'!$B$3)))+1)</f>
        <v>5.0000000000000044E-2</v>
      </c>
      <c r="O414" s="26">
        <f t="shared" si="13"/>
        <v>0</v>
      </c>
      <c r="P414" s="28">
        <f>IF(ISBLANK(M414),,IF(ISBLANK(F414),,(IF(M414="WON-EW",((((F414-1)*J414)*'MONTH 2'!$B$2)+('MONTH 2'!$B$2*(F414-1))),IF(M414="WON",((((F414-1)*J414)*'MONTH 2'!$B$2)+('MONTH 2'!$B$2*(F414-1))),IF(M414="PLACED",((((F414-1)*J414)*'MONTH 2'!$B$2)-'MONTH 2'!$B$2),IF(J414=0,-'MONTH 2'!$B$2,IF(J414=0,-'MONTH 2'!$B$2,-('MONTH 2'!$B$2*2)))))))*E414))</f>
        <v>0</v>
      </c>
      <c r="Q414" s="27">
        <f>IF(ISBLANK(M414),,IF(ISBLANK(G414),,(IF(M414="WON-EW",((((N414-1)*J414)*'MONTH 2'!$B$2)+('MONTH 2'!$B$2*(N414-1))),IF(M414="WON",((((N414-1)*J414)*'MONTH 2'!$B$2)+('MONTH 2'!$B$2*(N414-1))),IF(M414="PLACED",((((N414-1)*J414)*'MONTH 2'!$B$2)-'MONTH 2'!$B$2),IF(J414=0,-'MONTH 2'!$B$2,IF(J414=0,-'MONTH 2'!$B$2,-('MONTH 2'!$B$2*2)))))))*E414))</f>
        <v>0</v>
      </c>
      <c r="R414" s="27">
        <f>IF(ISBLANK(M414),,IF(U414&lt;&gt;1,((IF(M414="WON-EW",(((K414-1)*'MONTH 2'!$B$2)*(1-$B$3))+(((L414-1)*'MONTH 2'!$B$2)*(1-$B$3)),IF(M414="WON",(((K414-1)*'MONTH 2'!$B$2)*(1-$B$3)),IF(M414="PLACED",(((L414-1)*'MONTH 2'!$B$2)*(1-$B$3))-'MONTH 2'!$B$2,IF(J414=0,-'MONTH 2'!$B$2,-('MONTH 2'!$B$2*2))))))*E414),0))</f>
        <v>0</v>
      </c>
      <c r="U414">
        <f t="shared" si="14"/>
        <v>1</v>
      </c>
    </row>
    <row r="415" spans="8:21" ht="16" x14ac:dyDescent="0.2">
      <c r="H415" s="22"/>
      <c r="I415" s="22"/>
      <c r="J415" s="22"/>
      <c r="M415" s="17"/>
      <c r="N415" s="26">
        <f>((G415-1)*(1-(IF(H415="no",0,'MONTH 2'!$B$3)))+1)</f>
        <v>5.0000000000000044E-2</v>
      </c>
      <c r="O415" s="26">
        <f t="shared" si="13"/>
        <v>0</v>
      </c>
      <c r="P415" s="28">
        <f>IF(ISBLANK(M415),,IF(ISBLANK(F415),,(IF(M415="WON-EW",((((F415-1)*J415)*'MONTH 2'!$B$2)+('MONTH 2'!$B$2*(F415-1))),IF(M415="WON",((((F415-1)*J415)*'MONTH 2'!$B$2)+('MONTH 2'!$B$2*(F415-1))),IF(M415="PLACED",((((F415-1)*J415)*'MONTH 2'!$B$2)-'MONTH 2'!$B$2),IF(J415=0,-'MONTH 2'!$B$2,IF(J415=0,-'MONTH 2'!$B$2,-('MONTH 2'!$B$2*2)))))))*E415))</f>
        <v>0</v>
      </c>
      <c r="Q415" s="27">
        <f>IF(ISBLANK(M415),,IF(ISBLANK(G415),,(IF(M415="WON-EW",((((N415-1)*J415)*'MONTH 2'!$B$2)+('MONTH 2'!$B$2*(N415-1))),IF(M415="WON",((((N415-1)*J415)*'MONTH 2'!$B$2)+('MONTH 2'!$B$2*(N415-1))),IF(M415="PLACED",((((N415-1)*J415)*'MONTH 2'!$B$2)-'MONTH 2'!$B$2),IF(J415=0,-'MONTH 2'!$B$2,IF(J415=0,-'MONTH 2'!$B$2,-('MONTH 2'!$B$2*2)))))))*E415))</f>
        <v>0</v>
      </c>
      <c r="R415" s="27">
        <f>IF(ISBLANK(M415),,IF(U415&lt;&gt;1,((IF(M415="WON-EW",(((K415-1)*'MONTH 2'!$B$2)*(1-$B$3))+(((L415-1)*'MONTH 2'!$B$2)*(1-$B$3)),IF(M415="WON",(((K415-1)*'MONTH 2'!$B$2)*(1-$B$3)),IF(M415="PLACED",(((L415-1)*'MONTH 2'!$B$2)*(1-$B$3))-'MONTH 2'!$B$2,IF(J415=0,-'MONTH 2'!$B$2,-('MONTH 2'!$B$2*2))))))*E415),0))</f>
        <v>0</v>
      </c>
      <c r="U415">
        <f t="shared" si="14"/>
        <v>1</v>
      </c>
    </row>
    <row r="416" spans="8:21" ht="16" x14ac:dyDescent="0.2">
      <c r="H416" s="22"/>
      <c r="I416" s="22"/>
      <c r="J416" s="22"/>
      <c r="M416" s="17"/>
      <c r="N416" s="26">
        <f>((G416-1)*(1-(IF(H416="no",0,'MONTH 2'!$B$3)))+1)</f>
        <v>5.0000000000000044E-2</v>
      </c>
      <c r="O416" s="26">
        <f t="shared" si="13"/>
        <v>0</v>
      </c>
      <c r="P416" s="28">
        <f>IF(ISBLANK(M416),,IF(ISBLANK(F416),,(IF(M416="WON-EW",((((F416-1)*J416)*'MONTH 2'!$B$2)+('MONTH 2'!$B$2*(F416-1))),IF(M416="WON",((((F416-1)*J416)*'MONTH 2'!$B$2)+('MONTH 2'!$B$2*(F416-1))),IF(M416="PLACED",((((F416-1)*J416)*'MONTH 2'!$B$2)-'MONTH 2'!$B$2),IF(J416=0,-'MONTH 2'!$B$2,IF(J416=0,-'MONTH 2'!$B$2,-('MONTH 2'!$B$2*2)))))))*E416))</f>
        <v>0</v>
      </c>
      <c r="Q416" s="27">
        <f>IF(ISBLANK(M416),,IF(ISBLANK(G416),,(IF(M416="WON-EW",((((N416-1)*J416)*'MONTH 2'!$B$2)+('MONTH 2'!$B$2*(N416-1))),IF(M416="WON",((((N416-1)*J416)*'MONTH 2'!$B$2)+('MONTH 2'!$B$2*(N416-1))),IF(M416="PLACED",((((N416-1)*J416)*'MONTH 2'!$B$2)-'MONTH 2'!$B$2),IF(J416=0,-'MONTH 2'!$B$2,IF(J416=0,-'MONTH 2'!$B$2,-('MONTH 2'!$B$2*2)))))))*E416))</f>
        <v>0</v>
      </c>
      <c r="R416" s="27">
        <f>IF(ISBLANK(M416),,IF(U416&lt;&gt;1,((IF(M416="WON-EW",(((K416-1)*'MONTH 2'!$B$2)*(1-$B$3))+(((L416-1)*'MONTH 2'!$B$2)*(1-$B$3)),IF(M416="WON",(((K416-1)*'MONTH 2'!$B$2)*(1-$B$3)),IF(M416="PLACED",(((L416-1)*'MONTH 2'!$B$2)*(1-$B$3))-'MONTH 2'!$B$2,IF(J416=0,-'MONTH 2'!$B$2,-('MONTH 2'!$B$2*2))))))*E416),0))</f>
        <v>0</v>
      </c>
      <c r="U416">
        <f t="shared" si="14"/>
        <v>1</v>
      </c>
    </row>
    <row r="417" spans="8:21" ht="16" x14ac:dyDescent="0.2">
      <c r="H417" s="22"/>
      <c r="I417" s="22"/>
      <c r="J417" s="22"/>
      <c r="M417" s="17"/>
      <c r="N417" s="26">
        <f>((G417-1)*(1-(IF(H417="no",0,'MONTH 2'!$B$3)))+1)</f>
        <v>5.0000000000000044E-2</v>
      </c>
      <c r="O417" s="26">
        <f t="shared" si="13"/>
        <v>0</v>
      </c>
      <c r="P417" s="28">
        <f>IF(ISBLANK(M417),,IF(ISBLANK(F417),,(IF(M417="WON-EW",((((F417-1)*J417)*'MONTH 2'!$B$2)+('MONTH 2'!$B$2*(F417-1))),IF(M417="WON",((((F417-1)*J417)*'MONTH 2'!$B$2)+('MONTH 2'!$B$2*(F417-1))),IF(M417="PLACED",((((F417-1)*J417)*'MONTH 2'!$B$2)-'MONTH 2'!$B$2),IF(J417=0,-'MONTH 2'!$B$2,IF(J417=0,-'MONTH 2'!$B$2,-('MONTH 2'!$B$2*2)))))))*E417))</f>
        <v>0</v>
      </c>
      <c r="Q417" s="27">
        <f>IF(ISBLANK(M417),,IF(ISBLANK(G417),,(IF(M417="WON-EW",((((N417-1)*J417)*'MONTH 2'!$B$2)+('MONTH 2'!$B$2*(N417-1))),IF(M417="WON",((((N417-1)*J417)*'MONTH 2'!$B$2)+('MONTH 2'!$B$2*(N417-1))),IF(M417="PLACED",((((N417-1)*J417)*'MONTH 2'!$B$2)-'MONTH 2'!$B$2),IF(J417=0,-'MONTH 2'!$B$2,IF(J417=0,-'MONTH 2'!$B$2,-('MONTH 2'!$B$2*2)))))))*E417))</f>
        <v>0</v>
      </c>
      <c r="R417" s="27">
        <f>IF(ISBLANK(M417),,IF(U417&lt;&gt;1,((IF(M417="WON-EW",(((K417-1)*'MONTH 2'!$B$2)*(1-$B$3))+(((L417-1)*'MONTH 2'!$B$2)*(1-$B$3)),IF(M417="WON",(((K417-1)*'MONTH 2'!$B$2)*(1-$B$3)),IF(M417="PLACED",(((L417-1)*'MONTH 2'!$B$2)*(1-$B$3))-'MONTH 2'!$B$2,IF(J417=0,-'MONTH 2'!$B$2,-('MONTH 2'!$B$2*2))))))*E417),0))</f>
        <v>0</v>
      </c>
      <c r="U417">
        <f t="shared" si="14"/>
        <v>1</v>
      </c>
    </row>
    <row r="418" spans="8:21" ht="16" x14ac:dyDescent="0.2">
      <c r="H418" s="22"/>
      <c r="I418" s="22"/>
      <c r="J418" s="22"/>
      <c r="M418" s="17"/>
      <c r="N418" s="26">
        <f>((G418-1)*(1-(IF(H418="no",0,'MONTH 2'!$B$3)))+1)</f>
        <v>5.0000000000000044E-2</v>
      </c>
      <c r="O418" s="26">
        <f t="shared" si="13"/>
        <v>0</v>
      </c>
      <c r="P418" s="28">
        <f>IF(ISBLANK(M418),,IF(ISBLANK(F418),,(IF(M418="WON-EW",((((F418-1)*J418)*'MONTH 2'!$B$2)+('MONTH 2'!$B$2*(F418-1))),IF(M418="WON",((((F418-1)*J418)*'MONTH 2'!$B$2)+('MONTH 2'!$B$2*(F418-1))),IF(M418="PLACED",((((F418-1)*J418)*'MONTH 2'!$B$2)-'MONTH 2'!$B$2),IF(J418=0,-'MONTH 2'!$B$2,IF(J418=0,-'MONTH 2'!$B$2,-('MONTH 2'!$B$2*2)))))))*E418))</f>
        <v>0</v>
      </c>
      <c r="Q418" s="27">
        <f>IF(ISBLANK(M418),,IF(ISBLANK(G418),,(IF(M418="WON-EW",((((N418-1)*J418)*'MONTH 2'!$B$2)+('MONTH 2'!$B$2*(N418-1))),IF(M418="WON",((((N418-1)*J418)*'MONTH 2'!$B$2)+('MONTH 2'!$B$2*(N418-1))),IF(M418="PLACED",((((N418-1)*J418)*'MONTH 2'!$B$2)-'MONTH 2'!$B$2),IF(J418=0,-'MONTH 2'!$B$2,IF(J418=0,-'MONTH 2'!$B$2,-('MONTH 2'!$B$2*2)))))))*E418))</f>
        <v>0</v>
      </c>
      <c r="R418" s="27">
        <f>IF(ISBLANK(M418),,IF(U418&lt;&gt;1,((IF(M418="WON-EW",(((K418-1)*'MONTH 2'!$B$2)*(1-$B$3))+(((L418-1)*'MONTH 2'!$B$2)*(1-$B$3)),IF(M418="WON",(((K418-1)*'MONTH 2'!$B$2)*(1-$B$3)),IF(M418="PLACED",(((L418-1)*'MONTH 2'!$B$2)*(1-$B$3))-'MONTH 2'!$B$2,IF(J418=0,-'MONTH 2'!$B$2,-('MONTH 2'!$B$2*2))))))*E418),0))</f>
        <v>0</v>
      </c>
      <c r="U418">
        <f t="shared" si="14"/>
        <v>1</v>
      </c>
    </row>
    <row r="419" spans="8:21" ht="16" x14ac:dyDescent="0.2">
      <c r="H419" s="22"/>
      <c r="I419" s="22"/>
      <c r="J419" s="22"/>
      <c r="M419" s="17"/>
      <c r="N419" s="26">
        <f>((G419-1)*(1-(IF(H419="no",0,'MONTH 2'!$B$3)))+1)</f>
        <v>5.0000000000000044E-2</v>
      </c>
      <c r="O419" s="26">
        <f t="shared" ref="O419:O482" si="15">E419*IF(I419="yes",2,1)</f>
        <v>0</v>
      </c>
      <c r="P419" s="28">
        <f>IF(ISBLANK(M419),,IF(ISBLANK(F419),,(IF(M419="WON-EW",((((F419-1)*J419)*'MONTH 2'!$B$2)+('MONTH 2'!$B$2*(F419-1))),IF(M419="WON",((((F419-1)*J419)*'MONTH 2'!$B$2)+('MONTH 2'!$B$2*(F419-1))),IF(M419="PLACED",((((F419-1)*J419)*'MONTH 2'!$B$2)-'MONTH 2'!$B$2),IF(J419=0,-'MONTH 2'!$B$2,IF(J419=0,-'MONTH 2'!$B$2,-('MONTH 2'!$B$2*2)))))))*E419))</f>
        <v>0</v>
      </c>
      <c r="Q419" s="27">
        <f>IF(ISBLANK(M419),,IF(ISBLANK(G419),,(IF(M419="WON-EW",((((N419-1)*J419)*'MONTH 2'!$B$2)+('MONTH 2'!$B$2*(N419-1))),IF(M419="WON",((((N419-1)*J419)*'MONTH 2'!$B$2)+('MONTH 2'!$B$2*(N419-1))),IF(M419="PLACED",((((N419-1)*J419)*'MONTH 2'!$B$2)-'MONTH 2'!$B$2),IF(J419=0,-'MONTH 2'!$B$2,IF(J419=0,-'MONTH 2'!$B$2,-('MONTH 2'!$B$2*2)))))))*E419))</f>
        <v>0</v>
      </c>
      <c r="R419" s="27">
        <f>IF(ISBLANK(M419),,IF(U419&lt;&gt;1,((IF(M419="WON-EW",(((K419-1)*'MONTH 2'!$B$2)*(1-$B$3))+(((L419-1)*'MONTH 2'!$B$2)*(1-$B$3)),IF(M419="WON",(((K419-1)*'MONTH 2'!$B$2)*(1-$B$3)),IF(M419="PLACED",(((L419-1)*'MONTH 2'!$B$2)*(1-$B$3))-'MONTH 2'!$B$2,IF(J419=0,-'MONTH 2'!$B$2,-('MONTH 2'!$B$2*2))))))*E419),0))</f>
        <v>0</v>
      </c>
      <c r="U419">
        <f t="shared" si="14"/>
        <v>1</v>
      </c>
    </row>
    <row r="420" spans="8:21" ht="16" x14ac:dyDescent="0.2">
      <c r="H420" s="22"/>
      <c r="I420" s="22"/>
      <c r="J420" s="22"/>
      <c r="M420" s="17"/>
      <c r="N420" s="26">
        <f>((G420-1)*(1-(IF(H420="no",0,'MONTH 2'!$B$3)))+1)</f>
        <v>5.0000000000000044E-2</v>
      </c>
      <c r="O420" s="26">
        <f t="shared" si="15"/>
        <v>0</v>
      </c>
      <c r="P420" s="28">
        <f>IF(ISBLANK(M420),,IF(ISBLANK(F420),,(IF(M420="WON-EW",((((F420-1)*J420)*'MONTH 2'!$B$2)+('MONTH 2'!$B$2*(F420-1))),IF(M420="WON",((((F420-1)*J420)*'MONTH 2'!$B$2)+('MONTH 2'!$B$2*(F420-1))),IF(M420="PLACED",((((F420-1)*J420)*'MONTH 2'!$B$2)-'MONTH 2'!$B$2),IF(J420=0,-'MONTH 2'!$B$2,IF(J420=0,-'MONTH 2'!$B$2,-('MONTH 2'!$B$2*2)))))))*E420))</f>
        <v>0</v>
      </c>
      <c r="Q420" s="27">
        <f>IF(ISBLANK(M420),,IF(ISBLANK(G420),,(IF(M420="WON-EW",((((N420-1)*J420)*'MONTH 2'!$B$2)+('MONTH 2'!$B$2*(N420-1))),IF(M420="WON",((((N420-1)*J420)*'MONTH 2'!$B$2)+('MONTH 2'!$B$2*(N420-1))),IF(M420="PLACED",((((N420-1)*J420)*'MONTH 2'!$B$2)-'MONTH 2'!$B$2),IF(J420=0,-'MONTH 2'!$B$2,IF(J420=0,-'MONTH 2'!$B$2,-('MONTH 2'!$B$2*2)))))))*E420))</f>
        <v>0</v>
      </c>
      <c r="R420" s="27">
        <f>IF(ISBLANK(M420),,IF(U420&lt;&gt;1,((IF(M420="WON-EW",(((K420-1)*'MONTH 2'!$B$2)*(1-$B$3))+(((L420-1)*'MONTH 2'!$B$2)*(1-$B$3)),IF(M420="WON",(((K420-1)*'MONTH 2'!$B$2)*(1-$B$3)),IF(M420="PLACED",(((L420-1)*'MONTH 2'!$B$2)*(1-$B$3))-'MONTH 2'!$B$2,IF(J420=0,-'MONTH 2'!$B$2,-('MONTH 2'!$B$2*2))))))*E420),0))</f>
        <v>0</v>
      </c>
      <c r="U420">
        <f t="shared" si="14"/>
        <v>1</v>
      </c>
    </row>
    <row r="421" spans="8:21" ht="16" x14ac:dyDescent="0.2">
      <c r="H421" s="22"/>
      <c r="I421" s="22"/>
      <c r="J421" s="22"/>
      <c r="M421" s="17"/>
      <c r="N421" s="26">
        <f>((G421-1)*(1-(IF(H421="no",0,'MONTH 2'!$B$3)))+1)</f>
        <v>5.0000000000000044E-2</v>
      </c>
      <c r="O421" s="26">
        <f t="shared" si="15"/>
        <v>0</v>
      </c>
      <c r="P421" s="28">
        <f>IF(ISBLANK(M421),,IF(ISBLANK(F421),,(IF(M421="WON-EW",((((F421-1)*J421)*'MONTH 2'!$B$2)+('MONTH 2'!$B$2*(F421-1))),IF(M421="WON",((((F421-1)*J421)*'MONTH 2'!$B$2)+('MONTH 2'!$B$2*(F421-1))),IF(M421="PLACED",((((F421-1)*J421)*'MONTH 2'!$B$2)-'MONTH 2'!$B$2),IF(J421=0,-'MONTH 2'!$B$2,IF(J421=0,-'MONTH 2'!$B$2,-('MONTH 2'!$B$2*2)))))))*E421))</f>
        <v>0</v>
      </c>
      <c r="Q421" s="27">
        <f>IF(ISBLANK(M421),,IF(ISBLANK(G421),,(IF(M421="WON-EW",((((N421-1)*J421)*'MONTH 2'!$B$2)+('MONTH 2'!$B$2*(N421-1))),IF(M421="WON",((((N421-1)*J421)*'MONTH 2'!$B$2)+('MONTH 2'!$B$2*(N421-1))),IF(M421="PLACED",((((N421-1)*J421)*'MONTH 2'!$B$2)-'MONTH 2'!$B$2),IF(J421=0,-'MONTH 2'!$B$2,IF(J421=0,-'MONTH 2'!$B$2,-('MONTH 2'!$B$2*2)))))))*E421))</f>
        <v>0</v>
      </c>
      <c r="R421" s="27">
        <f>IF(ISBLANK(M421),,IF(U421&lt;&gt;1,((IF(M421="WON-EW",(((K421-1)*'MONTH 2'!$B$2)*(1-$B$3))+(((L421-1)*'MONTH 2'!$B$2)*(1-$B$3)),IF(M421="WON",(((K421-1)*'MONTH 2'!$B$2)*(1-$B$3)),IF(M421="PLACED",(((L421-1)*'MONTH 2'!$B$2)*(1-$B$3))-'MONTH 2'!$B$2,IF(J421=0,-'MONTH 2'!$B$2,-('MONTH 2'!$B$2*2))))))*E421),0))</f>
        <v>0</v>
      </c>
      <c r="U421">
        <f t="shared" si="14"/>
        <v>1</v>
      </c>
    </row>
    <row r="422" spans="8:21" ht="16" x14ac:dyDescent="0.2">
      <c r="H422" s="22"/>
      <c r="I422" s="22"/>
      <c r="J422" s="22"/>
      <c r="M422" s="17"/>
      <c r="N422" s="26">
        <f>((G422-1)*(1-(IF(H422="no",0,'MONTH 2'!$B$3)))+1)</f>
        <v>5.0000000000000044E-2</v>
      </c>
      <c r="O422" s="26">
        <f t="shared" si="15"/>
        <v>0</v>
      </c>
      <c r="P422" s="28">
        <f>IF(ISBLANK(M422),,IF(ISBLANK(F422),,(IF(M422="WON-EW",((((F422-1)*J422)*'MONTH 2'!$B$2)+('MONTH 2'!$B$2*(F422-1))),IF(M422="WON",((((F422-1)*J422)*'MONTH 2'!$B$2)+('MONTH 2'!$B$2*(F422-1))),IF(M422="PLACED",((((F422-1)*J422)*'MONTH 2'!$B$2)-'MONTH 2'!$B$2),IF(J422=0,-'MONTH 2'!$B$2,IF(J422=0,-'MONTH 2'!$B$2,-('MONTH 2'!$B$2*2)))))))*E422))</f>
        <v>0</v>
      </c>
      <c r="Q422" s="27">
        <f>IF(ISBLANK(M422),,IF(ISBLANK(G422),,(IF(M422="WON-EW",((((N422-1)*J422)*'MONTH 2'!$B$2)+('MONTH 2'!$B$2*(N422-1))),IF(M422="WON",((((N422-1)*J422)*'MONTH 2'!$B$2)+('MONTH 2'!$B$2*(N422-1))),IF(M422="PLACED",((((N422-1)*J422)*'MONTH 2'!$B$2)-'MONTH 2'!$B$2),IF(J422=0,-'MONTH 2'!$B$2,IF(J422=0,-'MONTH 2'!$B$2,-('MONTH 2'!$B$2*2)))))))*E422))</f>
        <v>0</v>
      </c>
      <c r="R422" s="27">
        <f>IF(ISBLANK(M422),,IF(U422&lt;&gt;1,((IF(M422="WON-EW",(((K422-1)*'MONTH 2'!$B$2)*(1-$B$3))+(((L422-1)*'MONTH 2'!$B$2)*(1-$B$3)),IF(M422="WON",(((K422-1)*'MONTH 2'!$B$2)*(1-$B$3)),IF(M422="PLACED",(((L422-1)*'MONTH 2'!$B$2)*(1-$B$3))-'MONTH 2'!$B$2,IF(J422=0,-'MONTH 2'!$B$2,-('MONTH 2'!$B$2*2))))))*E422),0))</f>
        <v>0</v>
      </c>
      <c r="U422">
        <f t="shared" si="14"/>
        <v>1</v>
      </c>
    </row>
    <row r="423" spans="8:21" ht="16" x14ac:dyDescent="0.2">
      <c r="H423" s="22"/>
      <c r="I423" s="22"/>
      <c r="J423" s="22"/>
      <c r="M423" s="17"/>
      <c r="N423" s="26">
        <f>((G423-1)*(1-(IF(H423="no",0,'MONTH 2'!$B$3)))+1)</f>
        <v>5.0000000000000044E-2</v>
      </c>
      <c r="O423" s="26">
        <f t="shared" si="15"/>
        <v>0</v>
      </c>
      <c r="P423" s="28">
        <f>IF(ISBLANK(M423),,IF(ISBLANK(F423),,(IF(M423="WON-EW",((((F423-1)*J423)*'MONTH 2'!$B$2)+('MONTH 2'!$B$2*(F423-1))),IF(M423="WON",((((F423-1)*J423)*'MONTH 2'!$B$2)+('MONTH 2'!$B$2*(F423-1))),IF(M423="PLACED",((((F423-1)*J423)*'MONTH 2'!$B$2)-'MONTH 2'!$B$2),IF(J423=0,-'MONTH 2'!$B$2,IF(J423=0,-'MONTH 2'!$B$2,-('MONTH 2'!$B$2*2)))))))*E423))</f>
        <v>0</v>
      </c>
      <c r="Q423" s="27">
        <f>IF(ISBLANK(M423),,IF(ISBLANK(G423),,(IF(M423="WON-EW",((((N423-1)*J423)*'MONTH 2'!$B$2)+('MONTH 2'!$B$2*(N423-1))),IF(M423="WON",((((N423-1)*J423)*'MONTH 2'!$B$2)+('MONTH 2'!$B$2*(N423-1))),IF(M423="PLACED",((((N423-1)*J423)*'MONTH 2'!$B$2)-'MONTH 2'!$B$2),IF(J423=0,-'MONTH 2'!$B$2,IF(J423=0,-'MONTH 2'!$B$2,-('MONTH 2'!$B$2*2)))))))*E423))</f>
        <v>0</v>
      </c>
      <c r="R423" s="27">
        <f>IF(ISBLANK(M423),,IF(U423&lt;&gt;1,((IF(M423="WON-EW",(((K423-1)*'MONTH 2'!$B$2)*(1-$B$3))+(((L423-1)*'MONTH 2'!$B$2)*(1-$B$3)),IF(M423="WON",(((K423-1)*'MONTH 2'!$B$2)*(1-$B$3)),IF(M423="PLACED",(((L423-1)*'MONTH 2'!$B$2)*(1-$B$3))-'MONTH 2'!$B$2,IF(J423=0,-'MONTH 2'!$B$2,-('MONTH 2'!$B$2*2))))))*E423),0))</f>
        <v>0</v>
      </c>
      <c r="U423">
        <f t="shared" si="14"/>
        <v>1</v>
      </c>
    </row>
    <row r="424" spans="8:21" ht="16" x14ac:dyDescent="0.2">
      <c r="H424" s="22"/>
      <c r="I424" s="22"/>
      <c r="J424" s="22"/>
      <c r="M424" s="17"/>
      <c r="N424" s="26">
        <f>((G424-1)*(1-(IF(H424="no",0,'MONTH 2'!$B$3)))+1)</f>
        <v>5.0000000000000044E-2</v>
      </c>
      <c r="O424" s="26">
        <f t="shared" si="15"/>
        <v>0</v>
      </c>
      <c r="P424" s="28">
        <f>IF(ISBLANK(M424),,IF(ISBLANK(F424),,(IF(M424="WON-EW",((((F424-1)*J424)*'MONTH 2'!$B$2)+('MONTH 2'!$B$2*(F424-1))),IF(M424="WON",((((F424-1)*J424)*'MONTH 2'!$B$2)+('MONTH 2'!$B$2*(F424-1))),IF(M424="PLACED",((((F424-1)*J424)*'MONTH 2'!$B$2)-'MONTH 2'!$B$2),IF(J424=0,-'MONTH 2'!$B$2,IF(J424=0,-'MONTH 2'!$B$2,-('MONTH 2'!$B$2*2)))))))*E424))</f>
        <v>0</v>
      </c>
      <c r="Q424" s="27">
        <f>IF(ISBLANK(M424),,IF(ISBLANK(G424),,(IF(M424="WON-EW",((((N424-1)*J424)*'MONTH 2'!$B$2)+('MONTH 2'!$B$2*(N424-1))),IF(M424="WON",((((N424-1)*J424)*'MONTH 2'!$B$2)+('MONTH 2'!$B$2*(N424-1))),IF(M424="PLACED",((((N424-1)*J424)*'MONTH 2'!$B$2)-'MONTH 2'!$B$2),IF(J424=0,-'MONTH 2'!$B$2,IF(J424=0,-'MONTH 2'!$B$2,-('MONTH 2'!$B$2*2)))))))*E424))</f>
        <v>0</v>
      </c>
      <c r="R424" s="27">
        <f>IF(ISBLANK(M424),,IF(U424&lt;&gt;1,((IF(M424="WON-EW",(((K424-1)*'MONTH 2'!$B$2)*(1-$B$3))+(((L424-1)*'MONTH 2'!$B$2)*(1-$B$3)),IF(M424="WON",(((K424-1)*'MONTH 2'!$B$2)*(1-$B$3)),IF(M424="PLACED",(((L424-1)*'MONTH 2'!$B$2)*(1-$B$3))-'MONTH 2'!$B$2,IF(J424=0,-'MONTH 2'!$B$2,-('MONTH 2'!$B$2*2))))))*E424),0))</f>
        <v>0</v>
      </c>
      <c r="U424">
        <f t="shared" si="14"/>
        <v>1</v>
      </c>
    </row>
    <row r="425" spans="8:21" ht="16" x14ac:dyDescent="0.2">
      <c r="H425" s="22"/>
      <c r="I425" s="22"/>
      <c r="J425" s="22"/>
      <c r="M425" s="17"/>
      <c r="N425" s="26">
        <f>((G425-1)*(1-(IF(H425="no",0,'MONTH 2'!$B$3)))+1)</f>
        <v>5.0000000000000044E-2</v>
      </c>
      <c r="O425" s="26">
        <f t="shared" si="15"/>
        <v>0</v>
      </c>
      <c r="P425" s="28">
        <f>IF(ISBLANK(M425),,IF(ISBLANK(F425),,(IF(M425="WON-EW",((((F425-1)*J425)*'MONTH 2'!$B$2)+('MONTH 2'!$B$2*(F425-1))),IF(M425="WON",((((F425-1)*J425)*'MONTH 2'!$B$2)+('MONTH 2'!$B$2*(F425-1))),IF(M425="PLACED",((((F425-1)*J425)*'MONTH 2'!$B$2)-'MONTH 2'!$B$2),IF(J425=0,-'MONTH 2'!$B$2,IF(J425=0,-'MONTH 2'!$B$2,-('MONTH 2'!$B$2*2)))))))*E425))</f>
        <v>0</v>
      </c>
      <c r="Q425" s="27">
        <f>IF(ISBLANK(M425),,IF(ISBLANK(G425),,(IF(M425="WON-EW",((((N425-1)*J425)*'MONTH 2'!$B$2)+('MONTH 2'!$B$2*(N425-1))),IF(M425="WON",((((N425-1)*J425)*'MONTH 2'!$B$2)+('MONTH 2'!$B$2*(N425-1))),IF(M425="PLACED",((((N425-1)*J425)*'MONTH 2'!$B$2)-'MONTH 2'!$B$2),IF(J425=0,-'MONTH 2'!$B$2,IF(J425=0,-'MONTH 2'!$B$2,-('MONTH 2'!$B$2*2)))))))*E425))</f>
        <v>0</v>
      </c>
      <c r="R425" s="27">
        <f>IF(ISBLANK(M425),,IF(U425&lt;&gt;1,((IF(M425="WON-EW",(((K425-1)*'MONTH 2'!$B$2)*(1-$B$3))+(((L425-1)*'MONTH 2'!$B$2)*(1-$B$3)),IF(M425="WON",(((K425-1)*'MONTH 2'!$B$2)*(1-$B$3)),IF(M425="PLACED",(((L425-1)*'MONTH 2'!$B$2)*(1-$B$3))-'MONTH 2'!$B$2,IF(J425=0,-'MONTH 2'!$B$2,-('MONTH 2'!$B$2*2))))))*E425),0))</f>
        <v>0</v>
      </c>
      <c r="U425">
        <f t="shared" si="14"/>
        <v>1</v>
      </c>
    </row>
    <row r="426" spans="8:21" ht="16" x14ac:dyDescent="0.2">
      <c r="H426" s="22"/>
      <c r="I426" s="22"/>
      <c r="J426" s="22"/>
      <c r="M426" s="17"/>
      <c r="N426" s="26">
        <f>((G426-1)*(1-(IF(H426="no",0,'MONTH 2'!$B$3)))+1)</f>
        <v>5.0000000000000044E-2</v>
      </c>
      <c r="O426" s="26">
        <f t="shared" si="15"/>
        <v>0</v>
      </c>
      <c r="P426" s="28">
        <f>IF(ISBLANK(M426),,IF(ISBLANK(F426),,(IF(M426="WON-EW",((((F426-1)*J426)*'MONTH 2'!$B$2)+('MONTH 2'!$B$2*(F426-1))),IF(M426="WON",((((F426-1)*J426)*'MONTH 2'!$B$2)+('MONTH 2'!$B$2*(F426-1))),IF(M426="PLACED",((((F426-1)*J426)*'MONTH 2'!$B$2)-'MONTH 2'!$B$2),IF(J426=0,-'MONTH 2'!$B$2,IF(J426=0,-'MONTH 2'!$B$2,-('MONTH 2'!$B$2*2)))))))*E426))</f>
        <v>0</v>
      </c>
      <c r="Q426" s="27">
        <f>IF(ISBLANK(M426),,IF(ISBLANK(G426),,(IF(M426="WON-EW",((((N426-1)*J426)*'MONTH 2'!$B$2)+('MONTH 2'!$B$2*(N426-1))),IF(M426="WON",((((N426-1)*J426)*'MONTH 2'!$B$2)+('MONTH 2'!$B$2*(N426-1))),IF(M426="PLACED",((((N426-1)*J426)*'MONTH 2'!$B$2)-'MONTH 2'!$B$2),IF(J426=0,-'MONTH 2'!$B$2,IF(J426=0,-'MONTH 2'!$B$2,-('MONTH 2'!$B$2*2)))))))*E426))</f>
        <v>0</v>
      </c>
      <c r="R426" s="27">
        <f>IF(ISBLANK(M426),,IF(U426&lt;&gt;1,((IF(M426="WON-EW",(((K426-1)*'MONTH 2'!$B$2)*(1-$B$3))+(((L426-1)*'MONTH 2'!$B$2)*(1-$B$3)),IF(M426="WON",(((K426-1)*'MONTH 2'!$B$2)*(1-$B$3)),IF(M426="PLACED",(((L426-1)*'MONTH 2'!$B$2)*(1-$B$3))-'MONTH 2'!$B$2,IF(J426=0,-'MONTH 2'!$B$2,-('MONTH 2'!$B$2*2))))))*E426),0))</f>
        <v>0</v>
      </c>
      <c r="U426">
        <f t="shared" si="14"/>
        <v>1</v>
      </c>
    </row>
    <row r="427" spans="8:21" ht="16" x14ac:dyDescent="0.2">
      <c r="H427" s="22"/>
      <c r="I427" s="22"/>
      <c r="J427" s="22"/>
      <c r="M427" s="17"/>
      <c r="N427" s="26">
        <f>((G427-1)*(1-(IF(H427="no",0,'MONTH 2'!$B$3)))+1)</f>
        <v>5.0000000000000044E-2</v>
      </c>
      <c r="O427" s="26">
        <f t="shared" si="15"/>
        <v>0</v>
      </c>
      <c r="P427" s="28">
        <f>IF(ISBLANK(M427),,IF(ISBLANK(F427),,(IF(M427="WON-EW",((((F427-1)*J427)*'MONTH 2'!$B$2)+('MONTH 2'!$B$2*(F427-1))),IF(M427="WON",((((F427-1)*J427)*'MONTH 2'!$B$2)+('MONTH 2'!$B$2*(F427-1))),IF(M427="PLACED",((((F427-1)*J427)*'MONTH 2'!$B$2)-'MONTH 2'!$B$2),IF(J427=0,-'MONTH 2'!$B$2,IF(J427=0,-'MONTH 2'!$B$2,-('MONTH 2'!$B$2*2)))))))*E427))</f>
        <v>0</v>
      </c>
      <c r="Q427" s="27">
        <f>IF(ISBLANK(M427),,IF(ISBLANK(G427),,(IF(M427="WON-EW",((((N427-1)*J427)*'MONTH 2'!$B$2)+('MONTH 2'!$B$2*(N427-1))),IF(M427="WON",((((N427-1)*J427)*'MONTH 2'!$B$2)+('MONTH 2'!$B$2*(N427-1))),IF(M427="PLACED",((((N427-1)*J427)*'MONTH 2'!$B$2)-'MONTH 2'!$B$2),IF(J427=0,-'MONTH 2'!$B$2,IF(J427=0,-'MONTH 2'!$B$2,-('MONTH 2'!$B$2*2)))))))*E427))</f>
        <v>0</v>
      </c>
      <c r="R427" s="27">
        <f>IF(ISBLANK(M427),,IF(U427&lt;&gt;1,((IF(M427="WON-EW",(((K427-1)*'MONTH 2'!$B$2)*(1-$B$3))+(((L427-1)*'MONTH 2'!$B$2)*(1-$B$3)),IF(M427="WON",(((K427-1)*'MONTH 2'!$B$2)*(1-$B$3)),IF(M427="PLACED",(((L427-1)*'MONTH 2'!$B$2)*(1-$B$3))-'MONTH 2'!$B$2,IF(J427=0,-'MONTH 2'!$B$2,-('MONTH 2'!$B$2*2))))))*E427),0))</f>
        <v>0</v>
      </c>
      <c r="U427">
        <f t="shared" si="14"/>
        <v>1</v>
      </c>
    </row>
    <row r="428" spans="8:21" ht="16" x14ac:dyDescent="0.2">
      <c r="H428" s="22"/>
      <c r="I428" s="22"/>
      <c r="J428" s="22"/>
      <c r="M428" s="17"/>
      <c r="N428" s="26">
        <f>((G428-1)*(1-(IF(H428="no",0,'MONTH 2'!$B$3)))+1)</f>
        <v>5.0000000000000044E-2</v>
      </c>
      <c r="O428" s="26">
        <f t="shared" si="15"/>
        <v>0</v>
      </c>
      <c r="P428" s="28">
        <f>IF(ISBLANK(M428),,IF(ISBLANK(F428),,(IF(M428="WON-EW",((((F428-1)*J428)*'MONTH 2'!$B$2)+('MONTH 2'!$B$2*(F428-1))),IF(M428="WON",((((F428-1)*J428)*'MONTH 2'!$B$2)+('MONTH 2'!$B$2*(F428-1))),IF(M428="PLACED",((((F428-1)*J428)*'MONTH 2'!$B$2)-'MONTH 2'!$B$2),IF(J428=0,-'MONTH 2'!$B$2,IF(J428=0,-'MONTH 2'!$B$2,-('MONTH 2'!$B$2*2)))))))*E428))</f>
        <v>0</v>
      </c>
      <c r="Q428" s="27">
        <f>IF(ISBLANK(M428),,IF(ISBLANK(G428),,(IF(M428="WON-EW",((((N428-1)*J428)*'MONTH 2'!$B$2)+('MONTH 2'!$B$2*(N428-1))),IF(M428="WON",((((N428-1)*J428)*'MONTH 2'!$B$2)+('MONTH 2'!$B$2*(N428-1))),IF(M428="PLACED",((((N428-1)*J428)*'MONTH 2'!$B$2)-'MONTH 2'!$B$2),IF(J428=0,-'MONTH 2'!$B$2,IF(J428=0,-'MONTH 2'!$B$2,-('MONTH 2'!$B$2*2)))))))*E428))</f>
        <v>0</v>
      </c>
      <c r="R428" s="27">
        <f>IF(ISBLANK(M428),,IF(U428&lt;&gt;1,((IF(M428="WON-EW",(((K428-1)*'MONTH 2'!$B$2)*(1-$B$3))+(((L428-1)*'MONTH 2'!$B$2)*(1-$B$3)),IF(M428="WON",(((K428-1)*'MONTH 2'!$B$2)*(1-$B$3)),IF(M428="PLACED",(((L428-1)*'MONTH 2'!$B$2)*(1-$B$3))-'MONTH 2'!$B$2,IF(J428=0,-'MONTH 2'!$B$2,-('MONTH 2'!$B$2*2))))))*E428),0))</f>
        <v>0</v>
      </c>
      <c r="U428">
        <f t="shared" si="14"/>
        <v>1</v>
      </c>
    </row>
    <row r="429" spans="8:21" ht="16" x14ac:dyDescent="0.2">
      <c r="H429" s="22"/>
      <c r="I429" s="22"/>
      <c r="J429" s="22"/>
      <c r="M429" s="17"/>
      <c r="N429" s="26">
        <f>((G429-1)*(1-(IF(H429="no",0,'MONTH 2'!$B$3)))+1)</f>
        <v>5.0000000000000044E-2</v>
      </c>
      <c r="O429" s="26">
        <f t="shared" si="15"/>
        <v>0</v>
      </c>
      <c r="P429" s="28">
        <f>IF(ISBLANK(M429),,IF(ISBLANK(F429),,(IF(M429="WON-EW",((((F429-1)*J429)*'MONTH 2'!$B$2)+('MONTH 2'!$B$2*(F429-1))),IF(M429="WON",((((F429-1)*J429)*'MONTH 2'!$B$2)+('MONTH 2'!$B$2*(F429-1))),IF(M429="PLACED",((((F429-1)*J429)*'MONTH 2'!$B$2)-'MONTH 2'!$B$2),IF(J429=0,-'MONTH 2'!$B$2,IF(J429=0,-'MONTH 2'!$B$2,-('MONTH 2'!$B$2*2)))))))*E429))</f>
        <v>0</v>
      </c>
      <c r="Q429" s="27">
        <f>IF(ISBLANK(M429),,IF(ISBLANK(G429),,(IF(M429="WON-EW",((((N429-1)*J429)*'MONTH 2'!$B$2)+('MONTH 2'!$B$2*(N429-1))),IF(M429="WON",((((N429-1)*J429)*'MONTH 2'!$B$2)+('MONTH 2'!$B$2*(N429-1))),IF(M429="PLACED",((((N429-1)*J429)*'MONTH 2'!$B$2)-'MONTH 2'!$B$2),IF(J429=0,-'MONTH 2'!$B$2,IF(J429=0,-'MONTH 2'!$B$2,-('MONTH 2'!$B$2*2)))))))*E429))</f>
        <v>0</v>
      </c>
      <c r="R429" s="27">
        <f>IF(ISBLANK(M429),,IF(U429&lt;&gt;1,((IF(M429="WON-EW",(((K429-1)*'MONTH 2'!$B$2)*(1-$B$3))+(((L429-1)*'MONTH 2'!$B$2)*(1-$B$3)),IF(M429="WON",(((K429-1)*'MONTH 2'!$B$2)*(1-$B$3)),IF(M429="PLACED",(((L429-1)*'MONTH 2'!$B$2)*(1-$B$3))-'MONTH 2'!$B$2,IF(J429=0,-'MONTH 2'!$B$2,-('MONTH 2'!$B$2*2))))))*E429),0))</f>
        <v>0</v>
      </c>
      <c r="U429">
        <f t="shared" si="14"/>
        <v>1</v>
      </c>
    </row>
    <row r="430" spans="8:21" ht="16" x14ac:dyDescent="0.2">
      <c r="H430" s="22"/>
      <c r="I430" s="22"/>
      <c r="J430" s="22"/>
      <c r="M430" s="17"/>
      <c r="N430" s="26">
        <f>((G430-1)*(1-(IF(H430="no",0,'MONTH 2'!$B$3)))+1)</f>
        <v>5.0000000000000044E-2</v>
      </c>
      <c r="O430" s="26">
        <f t="shared" si="15"/>
        <v>0</v>
      </c>
      <c r="P430" s="28">
        <f>IF(ISBLANK(M430),,IF(ISBLANK(F430),,(IF(M430="WON-EW",((((F430-1)*J430)*'MONTH 2'!$B$2)+('MONTH 2'!$B$2*(F430-1))),IF(M430="WON",((((F430-1)*J430)*'MONTH 2'!$B$2)+('MONTH 2'!$B$2*(F430-1))),IF(M430="PLACED",((((F430-1)*J430)*'MONTH 2'!$B$2)-'MONTH 2'!$B$2),IF(J430=0,-'MONTH 2'!$B$2,IF(J430=0,-'MONTH 2'!$B$2,-('MONTH 2'!$B$2*2)))))))*E430))</f>
        <v>0</v>
      </c>
      <c r="Q430" s="27">
        <f>IF(ISBLANK(M430),,IF(ISBLANK(G430),,(IF(M430="WON-EW",((((N430-1)*J430)*'MONTH 2'!$B$2)+('MONTH 2'!$B$2*(N430-1))),IF(M430="WON",((((N430-1)*J430)*'MONTH 2'!$B$2)+('MONTH 2'!$B$2*(N430-1))),IF(M430="PLACED",((((N430-1)*J430)*'MONTH 2'!$B$2)-'MONTH 2'!$B$2),IF(J430=0,-'MONTH 2'!$B$2,IF(J430=0,-'MONTH 2'!$B$2,-('MONTH 2'!$B$2*2)))))))*E430))</f>
        <v>0</v>
      </c>
      <c r="R430" s="27">
        <f>IF(ISBLANK(M430),,IF(U430&lt;&gt;1,((IF(M430="WON-EW",(((K430-1)*'MONTH 2'!$B$2)*(1-$B$3))+(((L430-1)*'MONTH 2'!$B$2)*(1-$B$3)),IF(M430="WON",(((K430-1)*'MONTH 2'!$B$2)*(1-$B$3)),IF(M430="PLACED",(((L430-1)*'MONTH 2'!$B$2)*(1-$B$3))-'MONTH 2'!$B$2,IF(J430=0,-'MONTH 2'!$B$2,-('MONTH 2'!$B$2*2))))))*E430),0))</f>
        <v>0</v>
      </c>
      <c r="U430">
        <f t="shared" si="14"/>
        <v>1</v>
      </c>
    </row>
    <row r="431" spans="8:21" ht="16" x14ac:dyDescent="0.2">
      <c r="H431" s="22"/>
      <c r="I431" s="22"/>
      <c r="J431" s="22"/>
      <c r="M431" s="17"/>
      <c r="N431" s="26">
        <f>((G431-1)*(1-(IF(H431="no",0,'MONTH 2'!$B$3)))+1)</f>
        <v>5.0000000000000044E-2</v>
      </c>
      <c r="O431" s="26">
        <f t="shared" si="15"/>
        <v>0</v>
      </c>
      <c r="P431" s="28">
        <f>IF(ISBLANK(M431),,IF(ISBLANK(F431),,(IF(M431="WON-EW",((((F431-1)*J431)*'MONTH 2'!$B$2)+('MONTH 2'!$B$2*(F431-1))),IF(M431="WON",((((F431-1)*J431)*'MONTH 2'!$B$2)+('MONTH 2'!$B$2*(F431-1))),IF(M431="PLACED",((((F431-1)*J431)*'MONTH 2'!$B$2)-'MONTH 2'!$B$2),IF(J431=0,-'MONTH 2'!$B$2,IF(J431=0,-'MONTH 2'!$B$2,-('MONTH 2'!$B$2*2)))))))*E431))</f>
        <v>0</v>
      </c>
      <c r="Q431" s="27">
        <f>IF(ISBLANK(M431),,IF(ISBLANK(G431),,(IF(M431="WON-EW",((((N431-1)*J431)*'MONTH 2'!$B$2)+('MONTH 2'!$B$2*(N431-1))),IF(M431="WON",((((N431-1)*J431)*'MONTH 2'!$B$2)+('MONTH 2'!$B$2*(N431-1))),IF(M431="PLACED",((((N431-1)*J431)*'MONTH 2'!$B$2)-'MONTH 2'!$B$2),IF(J431=0,-'MONTH 2'!$B$2,IF(J431=0,-'MONTH 2'!$B$2,-('MONTH 2'!$B$2*2)))))))*E431))</f>
        <v>0</v>
      </c>
      <c r="R431" s="27">
        <f>IF(ISBLANK(M431),,IF(U431&lt;&gt;1,((IF(M431="WON-EW",(((K431-1)*'MONTH 2'!$B$2)*(1-$B$3))+(((L431-1)*'MONTH 2'!$B$2)*(1-$B$3)),IF(M431="WON",(((K431-1)*'MONTH 2'!$B$2)*(1-$B$3)),IF(M431="PLACED",(((L431-1)*'MONTH 2'!$B$2)*(1-$B$3))-'MONTH 2'!$B$2,IF(J431=0,-'MONTH 2'!$B$2,-('MONTH 2'!$B$2*2))))))*E431),0))</f>
        <v>0</v>
      </c>
      <c r="U431">
        <f t="shared" si="14"/>
        <v>1</v>
      </c>
    </row>
    <row r="432" spans="8:21" ht="16" x14ac:dyDescent="0.2">
      <c r="H432" s="22"/>
      <c r="I432" s="22"/>
      <c r="J432" s="22"/>
      <c r="M432" s="17"/>
      <c r="N432" s="26">
        <f>((G432-1)*(1-(IF(H432="no",0,'MONTH 2'!$B$3)))+1)</f>
        <v>5.0000000000000044E-2</v>
      </c>
      <c r="O432" s="26">
        <f t="shared" si="15"/>
        <v>0</v>
      </c>
      <c r="P432" s="28">
        <f>IF(ISBLANK(M432),,IF(ISBLANK(F432),,(IF(M432="WON-EW",((((F432-1)*J432)*'MONTH 2'!$B$2)+('MONTH 2'!$B$2*(F432-1))),IF(M432="WON",((((F432-1)*J432)*'MONTH 2'!$B$2)+('MONTH 2'!$B$2*(F432-1))),IF(M432="PLACED",((((F432-1)*J432)*'MONTH 2'!$B$2)-'MONTH 2'!$B$2),IF(J432=0,-'MONTH 2'!$B$2,IF(J432=0,-'MONTH 2'!$B$2,-('MONTH 2'!$B$2*2)))))))*E432))</f>
        <v>0</v>
      </c>
      <c r="Q432" s="27">
        <f>IF(ISBLANK(M432),,IF(ISBLANK(G432),,(IF(M432="WON-EW",((((N432-1)*J432)*'MONTH 2'!$B$2)+('MONTH 2'!$B$2*(N432-1))),IF(M432="WON",((((N432-1)*J432)*'MONTH 2'!$B$2)+('MONTH 2'!$B$2*(N432-1))),IF(M432="PLACED",((((N432-1)*J432)*'MONTH 2'!$B$2)-'MONTH 2'!$B$2),IF(J432=0,-'MONTH 2'!$B$2,IF(J432=0,-'MONTH 2'!$B$2,-('MONTH 2'!$B$2*2)))))))*E432))</f>
        <v>0</v>
      </c>
      <c r="R432" s="27">
        <f>IF(ISBLANK(M432),,IF(U432&lt;&gt;1,((IF(M432="WON-EW",(((K432-1)*'MONTH 2'!$B$2)*(1-$B$3))+(((L432-1)*'MONTH 2'!$B$2)*(1-$B$3)),IF(M432="WON",(((K432-1)*'MONTH 2'!$B$2)*(1-$B$3)),IF(M432="PLACED",(((L432-1)*'MONTH 2'!$B$2)*(1-$B$3))-'MONTH 2'!$B$2,IF(J432=0,-'MONTH 2'!$B$2,-('MONTH 2'!$B$2*2))))))*E432),0))</f>
        <v>0</v>
      </c>
      <c r="U432">
        <f t="shared" si="14"/>
        <v>1</v>
      </c>
    </row>
    <row r="433" spans="8:21" ht="16" x14ac:dyDescent="0.2">
      <c r="H433" s="22"/>
      <c r="I433" s="22"/>
      <c r="J433" s="22"/>
      <c r="M433" s="17"/>
      <c r="N433" s="26">
        <f>((G433-1)*(1-(IF(H433="no",0,'MONTH 2'!$B$3)))+1)</f>
        <v>5.0000000000000044E-2</v>
      </c>
      <c r="O433" s="26">
        <f t="shared" si="15"/>
        <v>0</v>
      </c>
      <c r="P433" s="28">
        <f>IF(ISBLANK(M433),,IF(ISBLANK(F433),,(IF(M433="WON-EW",((((F433-1)*J433)*'MONTH 2'!$B$2)+('MONTH 2'!$B$2*(F433-1))),IF(M433="WON",((((F433-1)*J433)*'MONTH 2'!$B$2)+('MONTH 2'!$B$2*(F433-1))),IF(M433="PLACED",((((F433-1)*J433)*'MONTH 2'!$B$2)-'MONTH 2'!$B$2),IF(J433=0,-'MONTH 2'!$B$2,IF(J433=0,-'MONTH 2'!$B$2,-('MONTH 2'!$B$2*2)))))))*E433))</f>
        <v>0</v>
      </c>
      <c r="Q433" s="27">
        <f>IF(ISBLANK(M433),,IF(ISBLANK(G433),,(IF(M433="WON-EW",((((N433-1)*J433)*'MONTH 2'!$B$2)+('MONTH 2'!$B$2*(N433-1))),IF(M433="WON",((((N433-1)*J433)*'MONTH 2'!$B$2)+('MONTH 2'!$B$2*(N433-1))),IF(M433="PLACED",((((N433-1)*J433)*'MONTH 2'!$B$2)-'MONTH 2'!$B$2),IF(J433=0,-'MONTH 2'!$B$2,IF(J433=0,-'MONTH 2'!$B$2,-('MONTH 2'!$B$2*2)))))))*E433))</f>
        <v>0</v>
      </c>
      <c r="R433" s="27">
        <f>IF(ISBLANK(M433),,IF(U433&lt;&gt;1,((IF(M433="WON-EW",(((K433-1)*'MONTH 2'!$B$2)*(1-$B$3))+(((L433-1)*'MONTH 2'!$B$2)*(1-$B$3)),IF(M433="WON",(((K433-1)*'MONTH 2'!$B$2)*(1-$B$3)),IF(M433="PLACED",(((L433-1)*'MONTH 2'!$B$2)*(1-$B$3))-'MONTH 2'!$B$2,IF(J433=0,-'MONTH 2'!$B$2,-('MONTH 2'!$B$2*2))))))*E433),0))</f>
        <v>0</v>
      </c>
      <c r="U433">
        <f t="shared" si="14"/>
        <v>1</v>
      </c>
    </row>
    <row r="434" spans="8:21" ht="16" x14ac:dyDescent="0.2">
      <c r="H434" s="22"/>
      <c r="I434" s="22"/>
      <c r="J434" s="22"/>
      <c r="M434" s="17"/>
      <c r="N434" s="26">
        <f>((G434-1)*(1-(IF(H434="no",0,'MONTH 2'!$B$3)))+1)</f>
        <v>5.0000000000000044E-2</v>
      </c>
      <c r="O434" s="26">
        <f t="shared" si="15"/>
        <v>0</v>
      </c>
      <c r="P434" s="28">
        <f>IF(ISBLANK(M434),,IF(ISBLANK(F434),,(IF(M434="WON-EW",((((F434-1)*J434)*'MONTH 2'!$B$2)+('MONTH 2'!$B$2*(F434-1))),IF(M434="WON",((((F434-1)*J434)*'MONTH 2'!$B$2)+('MONTH 2'!$B$2*(F434-1))),IF(M434="PLACED",((((F434-1)*J434)*'MONTH 2'!$B$2)-'MONTH 2'!$B$2),IF(J434=0,-'MONTH 2'!$B$2,IF(J434=0,-'MONTH 2'!$B$2,-('MONTH 2'!$B$2*2)))))))*E434))</f>
        <v>0</v>
      </c>
      <c r="Q434" s="27">
        <f>IF(ISBLANK(M434),,IF(ISBLANK(G434),,(IF(M434="WON-EW",((((N434-1)*J434)*'MONTH 2'!$B$2)+('MONTH 2'!$B$2*(N434-1))),IF(M434="WON",((((N434-1)*J434)*'MONTH 2'!$B$2)+('MONTH 2'!$B$2*(N434-1))),IF(M434="PLACED",((((N434-1)*J434)*'MONTH 2'!$B$2)-'MONTH 2'!$B$2),IF(J434=0,-'MONTH 2'!$B$2,IF(J434=0,-'MONTH 2'!$B$2,-('MONTH 2'!$B$2*2)))))))*E434))</f>
        <v>0</v>
      </c>
      <c r="R434" s="27">
        <f>IF(ISBLANK(M434),,IF(U434&lt;&gt;1,((IF(M434="WON-EW",(((K434-1)*'MONTH 2'!$B$2)*(1-$B$3))+(((L434-1)*'MONTH 2'!$B$2)*(1-$B$3)),IF(M434="WON",(((K434-1)*'MONTH 2'!$B$2)*(1-$B$3)),IF(M434="PLACED",(((L434-1)*'MONTH 2'!$B$2)*(1-$B$3))-'MONTH 2'!$B$2,IF(J434=0,-'MONTH 2'!$B$2,-('MONTH 2'!$B$2*2))))))*E434),0))</f>
        <v>0</v>
      </c>
      <c r="U434">
        <f t="shared" si="14"/>
        <v>1</v>
      </c>
    </row>
    <row r="435" spans="8:21" ht="16" x14ac:dyDescent="0.2">
      <c r="H435" s="22"/>
      <c r="I435" s="22"/>
      <c r="J435" s="22"/>
      <c r="M435" s="17"/>
      <c r="N435" s="26">
        <f>((G435-1)*(1-(IF(H435="no",0,'MONTH 2'!$B$3)))+1)</f>
        <v>5.0000000000000044E-2</v>
      </c>
      <c r="O435" s="26">
        <f t="shared" si="15"/>
        <v>0</v>
      </c>
      <c r="P435" s="28">
        <f>IF(ISBLANK(M435),,IF(ISBLANK(F435),,(IF(M435="WON-EW",((((F435-1)*J435)*'MONTH 2'!$B$2)+('MONTH 2'!$B$2*(F435-1))),IF(M435="WON",((((F435-1)*J435)*'MONTH 2'!$B$2)+('MONTH 2'!$B$2*(F435-1))),IF(M435="PLACED",((((F435-1)*J435)*'MONTH 2'!$B$2)-'MONTH 2'!$B$2),IF(J435=0,-'MONTH 2'!$B$2,IF(J435=0,-'MONTH 2'!$B$2,-('MONTH 2'!$B$2*2)))))))*E435))</f>
        <v>0</v>
      </c>
      <c r="Q435" s="27">
        <f>IF(ISBLANK(M435),,IF(ISBLANK(G435),,(IF(M435="WON-EW",((((N435-1)*J435)*'MONTH 2'!$B$2)+('MONTH 2'!$B$2*(N435-1))),IF(M435="WON",((((N435-1)*J435)*'MONTH 2'!$B$2)+('MONTH 2'!$B$2*(N435-1))),IF(M435="PLACED",((((N435-1)*J435)*'MONTH 2'!$B$2)-'MONTH 2'!$B$2),IF(J435=0,-'MONTH 2'!$B$2,IF(J435=0,-'MONTH 2'!$B$2,-('MONTH 2'!$B$2*2)))))))*E435))</f>
        <v>0</v>
      </c>
      <c r="R435" s="27">
        <f>IF(ISBLANK(M435),,IF(U435&lt;&gt;1,((IF(M435="WON-EW",(((K435-1)*'MONTH 2'!$B$2)*(1-$B$3))+(((L435-1)*'MONTH 2'!$B$2)*(1-$B$3)),IF(M435="WON",(((K435-1)*'MONTH 2'!$B$2)*(1-$B$3)),IF(M435="PLACED",(((L435-1)*'MONTH 2'!$B$2)*(1-$B$3))-'MONTH 2'!$B$2,IF(J435=0,-'MONTH 2'!$B$2,-('MONTH 2'!$B$2*2))))))*E435),0))</f>
        <v>0</v>
      </c>
      <c r="U435">
        <f t="shared" si="14"/>
        <v>1</v>
      </c>
    </row>
    <row r="436" spans="8:21" ht="16" x14ac:dyDescent="0.2">
      <c r="H436" s="22"/>
      <c r="I436" s="22"/>
      <c r="J436" s="22"/>
      <c r="M436" s="17"/>
      <c r="N436" s="26">
        <f>((G436-1)*(1-(IF(H436="no",0,'MONTH 2'!$B$3)))+1)</f>
        <v>5.0000000000000044E-2</v>
      </c>
      <c r="O436" s="26">
        <f t="shared" si="15"/>
        <v>0</v>
      </c>
      <c r="P436" s="28">
        <f>IF(ISBLANK(M436),,IF(ISBLANK(F436),,(IF(M436="WON-EW",((((F436-1)*J436)*'MONTH 2'!$B$2)+('MONTH 2'!$B$2*(F436-1))),IF(M436="WON",((((F436-1)*J436)*'MONTH 2'!$B$2)+('MONTH 2'!$B$2*(F436-1))),IF(M436="PLACED",((((F436-1)*J436)*'MONTH 2'!$B$2)-'MONTH 2'!$B$2),IF(J436=0,-'MONTH 2'!$B$2,IF(J436=0,-'MONTH 2'!$B$2,-('MONTH 2'!$B$2*2)))))))*E436))</f>
        <v>0</v>
      </c>
      <c r="Q436" s="27">
        <f>IF(ISBLANK(M436),,IF(ISBLANK(G436),,(IF(M436="WON-EW",((((N436-1)*J436)*'MONTH 2'!$B$2)+('MONTH 2'!$B$2*(N436-1))),IF(M436="WON",((((N436-1)*J436)*'MONTH 2'!$B$2)+('MONTH 2'!$B$2*(N436-1))),IF(M436="PLACED",((((N436-1)*J436)*'MONTH 2'!$B$2)-'MONTH 2'!$B$2),IF(J436=0,-'MONTH 2'!$B$2,IF(J436=0,-'MONTH 2'!$B$2,-('MONTH 2'!$B$2*2)))))))*E436))</f>
        <v>0</v>
      </c>
      <c r="R436" s="27">
        <f>IF(ISBLANK(M436),,IF(U436&lt;&gt;1,((IF(M436="WON-EW",(((K436-1)*'MONTH 2'!$B$2)*(1-$B$3))+(((L436-1)*'MONTH 2'!$B$2)*(1-$B$3)),IF(M436="WON",(((K436-1)*'MONTH 2'!$B$2)*(1-$B$3)),IF(M436="PLACED",(((L436-1)*'MONTH 2'!$B$2)*(1-$B$3))-'MONTH 2'!$B$2,IF(J436=0,-'MONTH 2'!$B$2,-('MONTH 2'!$B$2*2))))))*E436),0))</f>
        <v>0</v>
      </c>
      <c r="U436">
        <f t="shared" si="14"/>
        <v>1</v>
      </c>
    </row>
    <row r="437" spans="8:21" ht="16" x14ac:dyDescent="0.2">
      <c r="H437" s="22"/>
      <c r="I437" s="22"/>
      <c r="J437" s="22"/>
      <c r="M437" s="17"/>
      <c r="N437" s="26">
        <f>((G437-1)*(1-(IF(H437="no",0,'MONTH 2'!$B$3)))+1)</f>
        <v>5.0000000000000044E-2</v>
      </c>
      <c r="O437" s="26">
        <f t="shared" si="15"/>
        <v>0</v>
      </c>
      <c r="P437" s="28">
        <f>IF(ISBLANK(M437),,IF(ISBLANK(F437),,(IF(M437="WON-EW",((((F437-1)*J437)*'MONTH 2'!$B$2)+('MONTH 2'!$B$2*(F437-1))),IF(M437="WON",((((F437-1)*J437)*'MONTH 2'!$B$2)+('MONTH 2'!$B$2*(F437-1))),IF(M437="PLACED",((((F437-1)*J437)*'MONTH 2'!$B$2)-'MONTH 2'!$B$2),IF(J437=0,-'MONTH 2'!$B$2,IF(J437=0,-'MONTH 2'!$B$2,-('MONTH 2'!$B$2*2)))))))*E437))</f>
        <v>0</v>
      </c>
      <c r="Q437" s="27">
        <f>IF(ISBLANK(M437),,IF(ISBLANK(G437),,(IF(M437="WON-EW",((((N437-1)*J437)*'MONTH 2'!$B$2)+('MONTH 2'!$B$2*(N437-1))),IF(M437="WON",((((N437-1)*J437)*'MONTH 2'!$B$2)+('MONTH 2'!$B$2*(N437-1))),IF(M437="PLACED",((((N437-1)*J437)*'MONTH 2'!$B$2)-'MONTH 2'!$B$2),IF(J437=0,-'MONTH 2'!$B$2,IF(J437=0,-'MONTH 2'!$B$2,-('MONTH 2'!$B$2*2)))))))*E437))</f>
        <v>0</v>
      </c>
      <c r="R437" s="27">
        <f>IF(ISBLANK(M437),,IF(U437&lt;&gt;1,((IF(M437="WON-EW",(((K437-1)*'MONTH 2'!$B$2)*(1-$B$3))+(((L437-1)*'MONTH 2'!$B$2)*(1-$B$3)),IF(M437="WON",(((K437-1)*'MONTH 2'!$B$2)*(1-$B$3)),IF(M437="PLACED",(((L437-1)*'MONTH 2'!$B$2)*(1-$B$3))-'MONTH 2'!$B$2,IF(J437=0,-'MONTH 2'!$B$2,-('MONTH 2'!$B$2*2))))))*E437),0))</f>
        <v>0</v>
      </c>
      <c r="U437">
        <f t="shared" si="14"/>
        <v>1</v>
      </c>
    </row>
    <row r="438" spans="8:21" ht="16" x14ac:dyDescent="0.2">
      <c r="H438" s="22"/>
      <c r="I438" s="22"/>
      <c r="J438" s="22"/>
      <c r="M438" s="17"/>
      <c r="N438" s="26">
        <f>((G438-1)*(1-(IF(H438="no",0,'MONTH 2'!$B$3)))+1)</f>
        <v>5.0000000000000044E-2</v>
      </c>
      <c r="O438" s="26">
        <f t="shared" si="15"/>
        <v>0</v>
      </c>
      <c r="P438" s="28">
        <f>IF(ISBLANK(M438),,IF(ISBLANK(F438),,(IF(M438="WON-EW",((((F438-1)*J438)*'MONTH 2'!$B$2)+('MONTH 2'!$B$2*(F438-1))),IF(M438="WON",((((F438-1)*J438)*'MONTH 2'!$B$2)+('MONTH 2'!$B$2*(F438-1))),IF(M438="PLACED",((((F438-1)*J438)*'MONTH 2'!$B$2)-'MONTH 2'!$B$2),IF(J438=0,-'MONTH 2'!$B$2,IF(J438=0,-'MONTH 2'!$B$2,-('MONTH 2'!$B$2*2)))))))*E438))</f>
        <v>0</v>
      </c>
      <c r="Q438" s="27">
        <f>IF(ISBLANK(M438),,IF(ISBLANK(G438),,(IF(M438="WON-EW",((((N438-1)*J438)*'MONTH 2'!$B$2)+('MONTH 2'!$B$2*(N438-1))),IF(M438="WON",((((N438-1)*J438)*'MONTH 2'!$B$2)+('MONTH 2'!$B$2*(N438-1))),IF(M438="PLACED",((((N438-1)*J438)*'MONTH 2'!$B$2)-'MONTH 2'!$B$2),IF(J438=0,-'MONTH 2'!$B$2,IF(J438=0,-'MONTH 2'!$B$2,-('MONTH 2'!$B$2*2)))))))*E438))</f>
        <v>0</v>
      </c>
      <c r="R438" s="27">
        <f>IF(ISBLANK(M438),,IF(U438&lt;&gt;1,((IF(M438="WON-EW",(((K438-1)*'MONTH 2'!$B$2)*(1-$B$3))+(((L438-1)*'MONTH 2'!$B$2)*(1-$B$3)),IF(M438="WON",(((K438-1)*'MONTH 2'!$B$2)*(1-$B$3)),IF(M438="PLACED",(((L438-1)*'MONTH 2'!$B$2)*(1-$B$3))-'MONTH 2'!$B$2,IF(J438=0,-'MONTH 2'!$B$2,-('MONTH 2'!$B$2*2))))))*E438),0))</f>
        <v>0</v>
      </c>
      <c r="U438">
        <f t="shared" si="14"/>
        <v>1</v>
      </c>
    </row>
    <row r="439" spans="8:21" ht="16" x14ac:dyDescent="0.2">
      <c r="H439" s="22"/>
      <c r="I439" s="22"/>
      <c r="J439" s="22"/>
      <c r="M439" s="17"/>
      <c r="N439" s="26">
        <f>((G439-1)*(1-(IF(H439="no",0,'MONTH 2'!$B$3)))+1)</f>
        <v>5.0000000000000044E-2</v>
      </c>
      <c r="O439" s="26">
        <f t="shared" si="15"/>
        <v>0</v>
      </c>
      <c r="P439" s="28">
        <f>IF(ISBLANK(M439),,IF(ISBLANK(F439),,(IF(M439="WON-EW",((((F439-1)*J439)*'MONTH 2'!$B$2)+('MONTH 2'!$B$2*(F439-1))),IF(M439="WON",((((F439-1)*J439)*'MONTH 2'!$B$2)+('MONTH 2'!$B$2*(F439-1))),IF(M439="PLACED",((((F439-1)*J439)*'MONTH 2'!$B$2)-'MONTH 2'!$B$2),IF(J439=0,-'MONTH 2'!$B$2,IF(J439=0,-'MONTH 2'!$B$2,-('MONTH 2'!$B$2*2)))))))*E439))</f>
        <v>0</v>
      </c>
      <c r="Q439" s="27">
        <f>IF(ISBLANK(M439),,IF(ISBLANK(G439),,(IF(M439="WON-EW",((((N439-1)*J439)*'MONTH 2'!$B$2)+('MONTH 2'!$B$2*(N439-1))),IF(M439="WON",((((N439-1)*J439)*'MONTH 2'!$B$2)+('MONTH 2'!$B$2*(N439-1))),IF(M439="PLACED",((((N439-1)*J439)*'MONTH 2'!$B$2)-'MONTH 2'!$B$2),IF(J439=0,-'MONTH 2'!$B$2,IF(J439=0,-'MONTH 2'!$B$2,-('MONTH 2'!$B$2*2)))))))*E439))</f>
        <v>0</v>
      </c>
      <c r="R439" s="27">
        <f>IF(ISBLANK(M439),,IF(U439&lt;&gt;1,((IF(M439="WON-EW",(((K439-1)*'MONTH 2'!$B$2)*(1-$B$3))+(((L439-1)*'MONTH 2'!$B$2)*(1-$B$3)),IF(M439="WON",(((K439-1)*'MONTH 2'!$B$2)*(1-$B$3)),IF(M439="PLACED",(((L439-1)*'MONTH 2'!$B$2)*(1-$B$3))-'MONTH 2'!$B$2,IF(J439=0,-'MONTH 2'!$B$2,-('MONTH 2'!$B$2*2))))))*E439),0))</f>
        <v>0</v>
      </c>
      <c r="U439">
        <f t="shared" si="14"/>
        <v>1</v>
      </c>
    </row>
    <row r="440" spans="8:21" ht="16" x14ac:dyDescent="0.2">
      <c r="H440" s="22"/>
      <c r="I440" s="22"/>
      <c r="J440" s="22"/>
      <c r="M440" s="17"/>
      <c r="N440" s="26">
        <f>((G440-1)*(1-(IF(H440="no",0,'MONTH 2'!$B$3)))+1)</f>
        <v>5.0000000000000044E-2</v>
      </c>
      <c r="O440" s="26">
        <f t="shared" si="15"/>
        <v>0</v>
      </c>
      <c r="P440" s="28">
        <f>IF(ISBLANK(M440),,IF(ISBLANK(F440),,(IF(M440="WON-EW",((((F440-1)*J440)*'MONTH 2'!$B$2)+('MONTH 2'!$B$2*(F440-1))),IF(M440="WON",((((F440-1)*J440)*'MONTH 2'!$B$2)+('MONTH 2'!$B$2*(F440-1))),IF(M440="PLACED",((((F440-1)*J440)*'MONTH 2'!$B$2)-'MONTH 2'!$B$2),IF(J440=0,-'MONTH 2'!$B$2,IF(J440=0,-'MONTH 2'!$B$2,-('MONTH 2'!$B$2*2)))))))*E440))</f>
        <v>0</v>
      </c>
      <c r="Q440" s="27">
        <f>IF(ISBLANK(M440),,IF(ISBLANK(G440),,(IF(M440="WON-EW",((((N440-1)*J440)*'MONTH 2'!$B$2)+('MONTH 2'!$B$2*(N440-1))),IF(M440="WON",((((N440-1)*J440)*'MONTH 2'!$B$2)+('MONTH 2'!$B$2*(N440-1))),IF(M440="PLACED",((((N440-1)*J440)*'MONTH 2'!$B$2)-'MONTH 2'!$B$2),IF(J440=0,-'MONTH 2'!$B$2,IF(J440=0,-'MONTH 2'!$B$2,-('MONTH 2'!$B$2*2)))))))*E440))</f>
        <v>0</v>
      </c>
      <c r="R440" s="27">
        <f>IF(ISBLANK(M440),,IF(U440&lt;&gt;1,((IF(M440="WON-EW",(((K440-1)*'MONTH 2'!$B$2)*(1-$B$3))+(((L440-1)*'MONTH 2'!$B$2)*(1-$B$3)),IF(M440="WON",(((K440-1)*'MONTH 2'!$B$2)*(1-$B$3)),IF(M440="PLACED",(((L440-1)*'MONTH 2'!$B$2)*(1-$B$3))-'MONTH 2'!$B$2,IF(J440=0,-'MONTH 2'!$B$2,-('MONTH 2'!$B$2*2))))))*E440),0))</f>
        <v>0</v>
      </c>
      <c r="U440">
        <f t="shared" si="14"/>
        <v>1</v>
      </c>
    </row>
    <row r="441" spans="8:21" ht="16" x14ac:dyDescent="0.2">
      <c r="H441" s="22"/>
      <c r="I441" s="22"/>
      <c r="J441" s="22"/>
      <c r="M441" s="17"/>
      <c r="N441" s="26">
        <f>((G441-1)*(1-(IF(H441="no",0,'MONTH 2'!$B$3)))+1)</f>
        <v>5.0000000000000044E-2</v>
      </c>
      <c r="O441" s="26">
        <f t="shared" si="15"/>
        <v>0</v>
      </c>
      <c r="P441" s="28">
        <f>IF(ISBLANK(M441),,IF(ISBLANK(F441),,(IF(M441="WON-EW",((((F441-1)*J441)*'MONTH 2'!$B$2)+('MONTH 2'!$B$2*(F441-1))),IF(M441="WON",((((F441-1)*J441)*'MONTH 2'!$B$2)+('MONTH 2'!$B$2*(F441-1))),IF(M441="PLACED",((((F441-1)*J441)*'MONTH 2'!$B$2)-'MONTH 2'!$B$2),IF(J441=0,-'MONTH 2'!$B$2,IF(J441=0,-'MONTH 2'!$B$2,-('MONTH 2'!$B$2*2)))))))*E441))</f>
        <v>0</v>
      </c>
      <c r="Q441" s="27">
        <f>IF(ISBLANK(M441),,IF(ISBLANK(G441),,(IF(M441="WON-EW",((((N441-1)*J441)*'MONTH 2'!$B$2)+('MONTH 2'!$B$2*(N441-1))),IF(M441="WON",((((N441-1)*J441)*'MONTH 2'!$B$2)+('MONTH 2'!$B$2*(N441-1))),IF(M441="PLACED",((((N441-1)*J441)*'MONTH 2'!$B$2)-'MONTH 2'!$B$2),IF(J441=0,-'MONTH 2'!$B$2,IF(J441=0,-'MONTH 2'!$B$2,-('MONTH 2'!$B$2*2)))))))*E441))</f>
        <v>0</v>
      </c>
      <c r="R441" s="27">
        <f>IF(ISBLANK(M441),,IF(U441&lt;&gt;1,((IF(M441="WON-EW",(((K441-1)*'MONTH 2'!$B$2)*(1-$B$3))+(((L441-1)*'MONTH 2'!$B$2)*(1-$B$3)),IF(M441="WON",(((K441-1)*'MONTH 2'!$B$2)*(1-$B$3)),IF(M441="PLACED",(((L441-1)*'MONTH 2'!$B$2)*(1-$B$3))-'MONTH 2'!$B$2,IF(J441=0,-'MONTH 2'!$B$2,-('MONTH 2'!$B$2*2))))))*E441),0))</f>
        <v>0</v>
      </c>
      <c r="U441">
        <f t="shared" si="14"/>
        <v>1</v>
      </c>
    </row>
    <row r="442" spans="8:21" ht="16" x14ac:dyDescent="0.2">
      <c r="H442" s="22"/>
      <c r="I442" s="22"/>
      <c r="J442" s="22"/>
      <c r="M442" s="17"/>
      <c r="N442" s="26">
        <f>((G442-1)*(1-(IF(H442="no",0,'MONTH 2'!$B$3)))+1)</f>
        <v>5.0000000000000044E-2</v>
      </c>
      <c r="O442" s="26">
        <f t="shared" si="15"/>
        <v>0</v>
      </c>
      <c r="P442" s="28">
        <f>IF(ISBLANK(M442),,IF(ISBLANK(F442),,(IF(M442="WON-EW",((((F442-1)*J442)*'MONTH 2'!$B$2)+('MONTH 2'!$B$2*(F442-1))),IF(M442="WON",((((F442-1)*J442)*'MONTH 2'!$B$2)+('MONTH 2'!$B$2*(F442-1))),IF(M442="PLACED",((((F442-1)*J442)*'MONTH 2'!$B$2)-'MONTH 2'!$B$2),IF(J442=0,-'MONTH 2'!$B$2,IF(J442=0,-'MONTH 2'!$B$2,-('MONTH 2'!$B$2*2)))))))*E442))</f>
        <v>0</v>
      </c>
      <c r="Q442" s="27">
        <f>IF(ISBLANK(M442),,IF(ISBLANK(G442),,(IF(M442="WON-EW",((((N442-1)*J442)*'MONTH 2'!$B$2)+('MONTH 2'!$B$2*(N442-1))),IF(M442="WON",((((N442-1)*J442)*'MONTH 2'!$B$2)+('MONTH 2'!$B$2*(N442-1))),IF(M442="PLACED",((((N442-1)*J442)*'MONTH 2'!$B$2)-'MONTH 2'!$B$2),IF(J442=0,-'MONTH 2'!$B$2,IF(J442=0,-'MONTH 2'!$B$2,-('MONTH 2'!$B$2*2)))))))*E442))</f>
        <v>0</v>
      </c>
      <c r="R442" s="27">
        <f>IF(ISBLANK(M442),,IF(U442&lt;&gt;1,((IF(M442="WON-EW",(((K442-1)*'MONTH 2'!$B$2)*(1-$B$3))+(((L442-1)*'MONTH 2'!$B$2)*(1-$B$3)),IF(M442="WON",(((K442-1)*'MONTH 2'!$B$2)*(1-$B$3)),IF(M442="PLACED",(((L442-1)*'MONTH 2'!$B$2)*(1-$B$3))-'MONTH 2'!$B$2,IF(J442=0,-'MONTH 2'!$B$2,-('MONTH 2'!$B$2*2))))))*E442),0))</f>
        <v>0</v>
      </c>
      <c r="U442">
        <f t="shared" si="14"/>
        <v>1</v>
      </c>
    </row>
    <row r="443" spans="8:21" ht="16" x14ac:dyDescent="0.2">
      <c r="H443" s="22"/>
      <c r="I443" s="22"/>
      <c r="J443" s="22"/>
      <c r="M443" s="17"/>
      <c r="N443" s="26">
        <f>((G443-1)*(1-(IF(H443="no",0,'MONTH 2'!$B$3)))+1)</f>
        <v>5.0000000000000044E-2</v>
      </c>
      <c r="O443" s="26">
        <f t="shared" si="15"/>
        <v>0</v>
      </c>
      <c r="P443" s="28">
        <f>IF(ISBLANK(M443),,IF(ISBLANK(F443),,(IF(M443="WON-EW",((((F443-1)*J443)*'MONTH 2'!$B$2)+('MONTH 2'!$B$2*(F443-1))),IF(M443="WON",((((F443-1)*J443)*'MONTH 2'!$B$2)+('MONTH 2'!$B$2*(F443-1))),IF(M443="PLACED",((((F443-1)*J443)*'MONTH 2'!$B$2)-'MONTH 2'!$B$2),IF(J443=0,-'MONTH 2'!$B$2,IF(J443=0,-'MONTH 2'!$B$2,-('MONTH 2'!$B$2*2)))))))*E443))</f>
        <v>0</v>
      </c>
      <c r="Q443" s="27">
        <f>IF(ISBLANK(M443),,IF(ISBLANK(G443),,(IF(M443="WON-EW",((((N443-1)*J443)*'MONTH 2'!$B$2)+('MONTH 2'!$B$2*(N443-1))),IF(M443="WON",((((N443-1)*J443)*'MONTH 2'!$B$2)+('MONTH 2'!$B$2*(N443-1))),IF(M443="PLACED",((((N443-1)*J443)*'MONTH 2'!$B$2)-'MONTH 2'!$B$2),IF(J443=0,-'MONTH 2'!$B$2,IF(J443=0,-'MONTH 2'!$B$2,-('MONTH 2'!$B$2*2)))))))*E443))</f>
        <v>0</v>
      </c>
      <c r="R443" s="27">
        <f>IF(ISBLANK(M443),,IF(U443&lt;&gt;1,((IF(M443="WON-EW",(((K443-1)*'MONTH 2'!$B$2)*(1-$B$3))+(((L443-1)*'MONTH 2'!$B$2)*(1-$B$3)),IF(M443="WON",(((K443-1)*'MONTH 2'!$B$2)*(1-$B$3)),IF(M443="PLACED",(((L443-1)*'MONTH 2'!$B$2)*(1-$B$3))-'MONTH 2'!$B$2,IF(J443=0,-'MONTH 2'!$B$2,-('MONTH 2'!$B$2*2))))))*E443),0))</f>
        <v>0</v>
      </c>
      <c r="U443">
        <f t="shared" si="14"/>
        <v>1</v>
      </c>
    </row>
    <row r="444" spans="8:21" ht="16" x14ac:dyDescent="0.2">
      <c r="H444" s="22"/>
      <c r="I444" s="22"/>
      <c r="J444" s="22"/>
      <c r="M444" s="17"/>
      <c r="N444" s="26">
        <f>((G444-1)*(1-(IF(H444="no",0,'MONTH 2'!$B$3)))+1)</f>
        <v>5.0000000000000044E-2</v>
      </c>
      <c r="O444" s="26">
        <f t="shared" si="15"/>
        <v>0</v>
      </c>
      <c r="P444" s="28">
        <f>IF(ISBLANK(M444),,IF(ISBLANK(F444),,(IF(M444="WON-EW",((((F444-1)*J444)*'MONTH 2'!$B$2)+('MONTH 2'!$B$2*(F444-1))),IF(M444="WON",((((F444-1)*J444)*'MONTH 2'!$B$2)+('MONTH 2'!$B$2*(F444-1))),IF(M444="PLACED",((((F444-1)*J444)*'MONTH 2'!$B$2)-'MONTH 2'!$B$2),IF(J444=0,-'MONTH 2'!$B$2,IF(J444=0,-'MONTH 2'!$B$2,-('MONTH 2'!$B$2*2)))))))*E444))</f>
        <v>0</v>
      </c>
      <c r="Q444" s="27">
        <f>IF(ISBLANK(M444),,IF(ISBLANK(G444),,(IF(M444="WON-EW",((((N444-1)*J444)*'MONTH 2'!$B$2)+('MONTH 2'!$B$2*(N444-1))),IF(M444="WON",((((N444-1)*J444)*'MONTH 2'!$B$2)+('MONTH 2'!$B$2*(N444-1))),IF(M444="PLACED",((((N444-1)*J444)*'MONTH 2'!$B$2)-'MONTH 2'!$B$2),IF(J444=0,-'MONTH 2'!$B$2,IF(J444=0,-'MONTH 2'!$B$2,-('MONTH 2'!$B$2*2)))))))*E444))</f>
        <v>0</v>
      </c>
      <c r="R444" s="27">
        <f>IF(ISBLANK(M444),,IF(U444&lt;&gt;1,((IF(M444="WON-EW",(((K444-1)*'MONTH 2'!$B$2)*(1-$B$3))+(((L444-1)*'MONTH 2'!$B$2)*(1-$B$3)),IF(M444="WON",(((K444-1)*'MONTH 2'!$B$2)*(1-$B$3)),IF(M444="PLACED",(((L444-1)*'MONTH 2'!$B$2)*(1-$B$3))-'MONTH 2'!$B$2,IF(J444=0,-'MONTH 2'!$B$2,-('MONTH 2'!$B$2*2))))))*E444),0))</f>
        <v>0</v>
      </c>
      <c r="U444">
        <f t="shared" si="14"/>
        <v>1</v>
      </c>
    </row>
    <row r="445" spans="8:21" ht="16" x14ac:dyDescent="0.2">
      <c r="H445" s="22"/>
      <c r="I445" s="22"/>
      <c r="J445" s="22"/>
      <c r="M445" s="17"/>
      <c r="N445" s="26">
        <f>((G445-1)*(1-(IF(H445="no",0,'MONTH 2'!$B$3)))+1)</f>
        <v>5.0000000000000044E-2</v>
      </c>
      <c r="O445" s="26">
        <f t="shared" si="15"/>
        <v>0</v>
      </c>
      <c r="P445" s="28">
        <f>IF(ISBLANK(M445),,IF(ISBLANK(F445),,(IF(M445="WON-EW",((((F445-1)*J445)*'MONTH 2'!$B$2)+('MONTH 2'!$B$2*(F445-1))),IF(M445="WON",((((F445-1)*J445)*'MONTH 2'!$B$2)+('MONTH 2'!$B$2*(F445-1))),IF(M445="PLACED",((((F445-1)*J445)*'MONTH 2'!$B$2)-'MONTH 2'!$B$2),IF(J445=0,-'MONTH 2'!$B$2,IF(J445=0,-'MONTH 2'!$B$2,-('MONTH 2'!$B$2*2)))))))*E445))</f>
        <v>0</v>
      </c>
      <c r="Q445" s="27">
        <f>IF(ISBLANK(M445),,IF(ISBLANK(G445),,(IF(M445="WON-EW",((((N445-1)*J445)*'MONTH 2'!$B$2)+('MONTH 2'!$B$2*(N445-1))),IF(M445="WON",((((N445-1)*J445)*'MONTH 2'!$B$2)+('MONTH 2'!$B$2*(N445-1))),IF(M445="PLACED",((((N445-1)*J445)*'MONTH 2'!$B$2)-'MONTH 2'!$B$2),IF(J445=0,-'MONTH 2'!$B$2,IF(J445=0,-'MONTH 2'!$B$2,-('MONTH 2'!$B$2*2)))))))*E445))</f>
        <v>0</v>
      </c>
      <c r="R445" s="27">
        <f>IF(ISBLANK(M445),,IF(U445&lt;&gt;1,((IF(M445="WON-EW",(((K445-1)*'MONTH 2'!$B$2)*(1-$B$3))+(((L445-1)*'MONTH 2'!$B$2)*(1-$B$3)),IF(M445="WON",(((K445-1)*'MONTH 2'!$B$2)*(1-$B$3)),IF(M445="PLACED",(((L445-1)*'MONTH 2'!$B$2)*(1-$B$3))-'MONTH 2'!$B$2,IF(J445=0,-'MONTH 2'!$B$2,-('MONTH 2'!$B$2*2))))))*E445),0))</f>
        <v>0</v>
      </c>
      <c r="U445">
        <f t="shared" si="14"/>
        <v>1</v>
      </c>
    </row>
    <row r="446" spans="8:21" ht="16" x14ac:dyDescent="0.2">
      <c r="H446" s="22"/>
      <c r="I446" s="22"/>
      <c r="J446" s="22"/>
      <c r="M446" s="17"/>
      <c r="N446" s="26">
        <f>((G446-1)*(1-(IF(H446="no",0,'MONTH 2'!$B$3)))+1)</f>
        <v>5.0000000000000044E-2</v>
      </c>
      <c r="O446" s="26">
        <f t="shared" si="15"/>
        <v>0</v>
      </c>
      <c r="P446" s="28">
        <f>IF(ISBLANK(M446),,IF(ISBLANK(F446),,(IF(M446="WON-EW",((((F446-1)*J446)*'MONTH 2'!$B$2)+('MONTH 2'!$B$2*(F446-1))),IF(M446="WON",((((F446-1)*J446)*'MONTH 2'!$B$2)+('MONTH 2'!$B$2*(F446-1))),IF(M446="PLACED",((((F446-1)*J446)*'MONTH 2'!$B$2)-'MONTH 2'!$B$2),IF(J446=0,-'MONTH 2'!$B$2,IF(J446=0,-'MONTH 2'!$B$2,-('MONTH 2'!$B$2*2)))))))*E446))</f>
        <v>0</v>
      </c>
      <c r="Q446" s="27">
        <f>IF(ISBLANK(M446),,IF(ISBLANK(G446),,(IF(M446="WON-EW",((((N446-1)*J446)*'MONTH 2'!$B$2)+('MONTH 2'!$B$2*(N446-1))),IF(M446="WON",((((N446-1)*J446)*'MONTH 2'!$B$2)+('MONTH 2'!$B$2*(N446-1))),IF(M446="PLACED",((((N446-1)*J446)*'MONTH 2'!$B$2)-'MONTH 2'!$B$2),IF(J446=0,-'MONTH 2'!$B$2,IF(J446=0,-'MONTH 2'!$B$2,-('MONTH 2'!$B$2*2)))))))*E446))</f>
        <v>0</v>
      </c>
      <c r="R446" s="27">
        <f>IF(ISBLANK(M446),,IF(U446&lt;&gt;1,((IF(M446="WON-EW",(((K446-1)*'MONTH 2'!$B$2)*(1-$B$3))+(((L446-1)*'MONTH 2'!$B$2)*(1-$B$3)),IF(M446="WON",(((K446-1)*'MONTH 2'!$B$2)*(1-$B$3)),IF(M446="PLACED",(((L446-1)*'MONTH 2'!$B$2)*(1-$B$3))-'MONTH 2'!$B$2,IF(J446=0,-'MONTH 2'!$B$2,-('MONTH 2'!$B$2*2))))))*E446),0))</f>
        <v>0</v>
      </c>
      <c r="U446">
        <f t="shared" si="14"/>
        <v>1</v>
      </c>
    </row>
    <row r="447" spans="8:21" ht="16" x14ac:dyDescent="0.2">
      <c r="H447" s="22"/>
      <c r="I447" s="22"/>
      <c r="J447" s="22"/>
      <c r="M447" s="17"/>
      <c r="N447" s="26">
        <f>((G447-1)*(1-(IF(H447="no",0,'MONTH 2'!$B$3)))+1)</f>
        <v>5.0000000000000044E-2</v>
      </c>
      <c r="O447" s="26">
        <f t="shared" si="15"/>
        <v>0</v>
      </c>
      <c r="P447" s="28">
        <f>IF(ISBLANK(M447),,IF(ISBLANK(F447),,(IF(M447="WON-EW",((((F447-1)*J447)*'MONTH 2'!$B$2)+('MONTH 2'!$B$2*(F447-1))),IF(M447="WON",((((F447-1)*J447)*'MONTH 2'!$B$2)+('MONTH 2'!$B$2*(F447-1))),IF(M447="PLACED",((((F447-1)*J447)*'MONTH 2'!$B$2)-'MONTH 2'!$B$2),IF(J447=0,-'MONTH 2'!$B$2,IF(J447=0,-'MONTH 2'!$B$2,-('MONTH 2'!$B$2*2)))))))*E447))</f>
        <v>0</v>
      </c>
      <c r="Q447" s="27">
        <f>IF(ISBLANK(M447),,IF(ISBLANK(G447),,(IF(M447="WON-EW",((((N447-1)*J447)*'MONTH 2'!$B$2)+('MONTH 2'!$B$2*(N447-1))),IF(M447="WON",((((N447-1)*J447)*'MONTH 2'!$B$2)+('MONTH 2'!$B$2*(N447-1))),IF(M447="PLACED",((((N447-1)*J447)*'MONTH 2'!$B$2)-'MONTH 2'!$B$2),IF(J447=0,-'MONTH 2'!$B$2,IF(J447=0,-'MONTH 2'!$B$2,-('MONTH 2'!$B$2*2)))))))*E447))</f>
        <v>0</v>
      </c>
      <c r="R447" s="27">
        <f>IF(ISBLANK(M447),,IF(U447&lt;&gt;1,((IF(M447="WON-EW",(((K447-1)*'MONTH 2'!$B$2)*(1-$B$3))+(((L447-1)*'MONTH 2'!$B$2)*(1-$B$3)),IF(M447="WON",(((K447-1)*'MONTH 2'!$B$2)*(1-$B$3)),IF(M447="PLACED",(((L447-1)*'MONTH 2'!$B$2)*(1-$B$3))-'MONTH 2'!$B$2,IF(J447=0,-'MONTH 2'!$B$2,-('MONTH 2'!$B$2*2))))))*E447),0))</f>
        <v>0</v>
      </c>
      <c r="U447">
        <f t="shared" si="14"/>
        <v>1</v>
      </c>
    </row>
    <row r="448" spans="8:21" ht="16" x14ac:dyDescent="0.2">
      <c r="H448" s="22"/>
      <c r="I448" s="22"/>
      <c r="J448" s="22"/>
      <c r="M448" s="17"/>
      <c r="N448" s="26">
        <f>((G448-1)*(1-(IF(H448="no",0,'MONTH 2'!$B$3)))+1)</f>
        <v>5.0000000000000044E-2</v>
      </c>
      <c r="O448" s="26">
        <f t="shared" si="15"/>
        <v>0</v>
      </c>
      <c r="P448" s="28">
        <f>IF(ISBLANK(M448),,IF(ISBLANK(F448),,(IF(M448="WON-EW",((((F448-1)*J448)*'MONTH 2'!$B$2)+('MONTH 2'!$B$2*(F448-1))),IF(M448="WON",((((F448-1)*J448)*'MONTH 2'!$B$2)+('MONTH 2'!$B$2*(F448-1))),IF(M448="PLACED",((((F448-1)*J448)*'MONTH 2'!$B$2)-'MONTH 2'!$B$2),IF(J448=0,-'MONTH 2'!$B$2,IF(J448=0,-'MONTH 2'!$B$2,-('MONTH 2'!$B$2*2)))))))*E448))</f>
        <v>0</v>
      </c>
      <c r="Q448" s="27">
        <f>IF(ISBLANK(M448),,IF(ISBLANK(G448),,(IF(M448="WON-EW",((((N448-1)*J448)*'MONTH 2'!$B$2)+('MONTH 2'!$B$2*(N448-1))),IF(M448="WON",((((N448-1)*J448)*'MONTH 2'!$B$2)+('MONTH 2'!$B$2*(N448-1))),IF(M448="PLACED",((((N448-1)*J448)*'MONTH 2'!$B$2)-'MONTH 2'!$B$2),IF(J448=0,-'MONTH 2'!$B$2,IF(J448=0,-'MONTH 2'!$B$2,-('MONTH 2'!$B$2*2)))))))*E448))</f>
        <v>0</v>
      </c>
      <c r="R448" s="27">
        <f>IF(ISBLANK(M448),,IF(U448&lt;&gt;1,((IF(M448="WON-EW",(((K448-1)*'MONTH 2'!$B$2)*(1-$B$3))+(((L448-1)*'MONTH 2'!$B$2)*(1-$B$3)),IF(M448="WON",(((K448-1)*'MONTH 2'!$B$2)*(1-$B$3)),IF(M448="PLACED",(((L448-1)*'MONTH 2'!$B$2)*(1-$B$3))-'MONTH 2'!$B$2,IF(J448=0,-'MONTH 2'!$B$2,-('MONTH 2'!$B$2*2))))))*E448),0))</f>
        <v>0</v>
      </c>
      <c r="U448">
        <f t="shared" si="14"/>
        <v>1</v>
      </c>
    </row>
    <row r="449" spans="8:21" ht="16" x14ac:dyDescent="0.2">
      <c r="H449" s="22"/>
      <c r="I449" s="22"/>
      <c r="J449" s="22"/>
      <c r="M449" s="17"/>
      <c r="N449" s="26">
        <f>((G449-1)*(1-(IF(H449="no",0,'MONTH 2'!$B$3)))+1)</f>
        <v>5.0000000000000044E-2</v>
      </c>
      <c r="O449" s="26">
        <f t="shared" si="15"/>
        <v>0</v>
      </c>
      <c r="P449" s="28">
        <f>IF(ISBLANK(M449),,IF(ISBLANK(F449),,(IF(M449="WON-EW",((((F449-1)*J449)*'MONTH 2'!$B$2)+('MONTH 2'!$B$2*(F449-1))),IF(M449="WON",((((F449-1)*J449)*'MONTH 2'!$B$2)+('MONTH 2'!$B$2*(F449-1))),IF(M449="PLACED",((((F449-1)*J449)*'MONTH 2'!$B$2)-'MONTH 2'!$B$2),IF(J449=0,-'MONTH 2'!$B$2,IF(J449=0,-'MONTH 2'!$B$2,-('MONTH 2'!$B$2*2)))))))*E449))</f>
        <v>0</v>
      </c>
      <c r="Q449" s="27">
        <f>IF(ISBLANK(M449),,IF(ISBLANK(G449),,(IF(M449="WON-EW",((((N449-1)*J449)*'MONTH 2'!$B$2)+('MONTH 2'!$B$2*(N449-1))),IF(M449="WON",((((N449-1)*J449)*'MONTH 2'!$B$2)+('MONTH 2'!$B$2*(N449-1))),IF(M449="PLACED",((((N449-1)*J449)*'MONTH 2'!$B$2)-'MONTH 2'!$B$2),IF(J449=0,-'MONTH 2'!$B$2,IF(J449=0,-'MONTH 2'!$B$2,-('MONTH 2'!$B$2*2)))))))*E449))</f>
        <v>0</v>
      </c>
      <c r="R449" s="27">
        <f>IF(ISBLANK(M449),,IF(U449&lt;&gt;1,((IF(M449="WON-EW",(((K449-1)*'MONTH 2'!$B$2)*(1-$B$3))+(((L449-1)*'MONTH 2'!$B$2)*(1-$B$3)),IF(M449="WON",(((K449-1)*'MONTH 2'!$B$2)*(1-$B$3)),IF(M449="PLACED",(((L449-1)*'MONTH 2'!$B$2)*(1-$B$3))-'MONTH 2'!$B$2,IF(J449=0,-'MONTH 2'!$B$2,-('MONTH 2'!$B$2*2))))))*E449),0))</f>
        <v>0</v>
      </c>
      <c r="U449">
        <f t="shared" si="14"/>
        <v>1</v>
      </c>
    </row>
    <row r="450" spans="8:21" ht="16" x14ac:dyDescent="0.2">
      <c r="H450" s="22"/>
      <c r="I450" s="22"/>
      <c r="J450" s="22"/>
      <c r="M450" s="17"/>
      <c r="N450" s="26">
        <f>((G450-1)*(1-(IF(H450="no",0,'MONTH 2'!$B$3)))+1)</f>
        <v>5.0000000000000044E-2</v>
      </c>
      <c r="O450" s="26">
        <f t="shared" si="15"/>
        <v>0</v>
      </c>
      <c r="P450" s="28">
        <f>IF(ISBLANK(M450),,IF(ISBLANK(F450),,(IF(M450="WON-EW",((((F450-1)*J450)*'MONTH 2'!$B$2)+('MONTH 2'!$B$2*(F450-1))),IF(M450="WON",((((F450-1)*J450)*'MONTH 2'!$B$2)+('MONTH 2'!$B$2*(F450-1))),IF(M450="PLACED",((((F450-1)*J450)*'MONTH 2'!$B$2)-'MONTH 2'!$B$2),IF(J450=0,-'MONTH 2'!$B$2,IF(J450=0,-'MONTH 2'!$B$2,-('MONTH 2'!$B$2*2)))))))*E450))</f>
        <v>0</v>
      </c>
      <c r="Q450" s="27">
        <f>IF(ISBLANK(M450),,IF(ISBLANK(G450),,(IF(M450="WON-EW",((((N450-1)*J450)*'MONTH 2'!$B$2)+('MONTH 2'!$B$2*(N450-1))),IF(M450="WON",((((N450-1)*J450)*'MONTH 2'!$B$2)+('MONTH 2'!$B$2*(N450-1))),IF(M450="PLACED",((((N450-1)*J450)*'MONTH 2'!$B$2)-'MONTH 2'!$B$2),IF(J450=0,-'MONTH 2'!$B$2,IF(J450=0,-'MONTH 2'!$B$2,-('MONTH 2'!$B$2*2)))))))*E450))</f>
        <v>0</v>
      </c>
      <c r="R450" s="27">
        <f>IF(ISBLANK(M450),,IF(U450&lt;&gt;1,((IF(M450="WON-EW",(((K450-1)*'MONTH 2'!$B$2)*(1-$B$3))+(((L450-1)*'MONTH 2'!$B$2)*(1-$B$3)),IF(M450="WON",(((K450-1)*'MONTH 2'!$B$2)*(1-$B$3)),IF(M450="PLACED",(((L450-1)*'MONTH 2'!$B$2)*(1-$B$3))-'MONTH 2'!$B$2,IF(J450=0,-'MONTH 2'!$B$2,-('MONTH 2'!$B$2*2))))))*E450),0))</f>
        <v>0</v>
      </c>
      <c r="U450">
        <f t="shared" si="14"/>
        <v>1</v>
      </c>
    </row>
    <row r="451" spans="8:21" ht="16" x14ac:dyDescent="0.2">
      <c r="H451" s="22"/>
      <c r="I451" s="22"/>
      <c r="J451" s="22"/>
      <c r="M451" s="17"/>
      <c r="N451" s="26">
        <f>((G451-1)*(1-(IF(H451="no",0,'MONTH 2'!$B$3)))+1)</f>
        <v>5.0000000000000044E-2</v>
      </c>
      <c r="O451" s="26">
        <f t="shared" si="15"/>
        <v>0</v>
      </c>
      <c r="P451" s="28">
        <f>IF(ISBLANK(M451),,IF(ISBLANK(F451),,(IF(M451="WON-EW",((((F451-1)*J451)*'MONTH 2'!$B$2)+('MONTH 2'!$B$2*(F451-1))),IF(M451="WON",((((F451-1)*J451)*'MONTH 2'!$B$2)+('MONTH 2'!$B$2*(F451-1))),IF(M451="PLACED",((((F451-1)*J451)*'MONTH 2'!$B$2)-'MONTH 2'!$B$2),IF(J451=0,-'MONTH 2'!$B$2,IF(J451=0,-'MONTH 2'!$B$2,-('MONTH 2'!$B$2*2)))))))*E451))</f>
        <v>0</v>
      </c>
      <c r="Q451" s="27">
        <f>IF(ISBLANK(M451),,IF(ISBLANK(G451),,(IF(M451="WON-EW",((((N451-1)*J451)*'MONTH 2'!$B$2)+('MONTH 2'!$B$2*(N451-1))),IF(M451="WON",((((N451-1)*J451)*'MONTH 2'!$B$2)+('MONTH 2'!$B$2*(N451-1))),IF(M451="PLACED",((((N451-1)*J451)*'MONTH 2'!$B$2)-'MONTH 2'!$B$2),IF(J451=0,-'MONTH 2'!$B$2,IF(J451=0,-'MONTH 2'!$B$2,-('MONTH 2'!$B$2*2)))))))*E451))</f>
        <v>0</v>
      </c>
      <c r="R451" s="27">
        <f>IF(ISBLANK(M451),,IF(U451&lt;&gt;1,((IF(M451="WON-EW",(((K451-1)*'MONTH 2'!$B$2)*(1-$B$3))+(((L451-1)*'MONTH 2'!$B$2)*(1-$B$3)),IF(M451="WON",(((K451-1)*'MONTH 2'!$B$2)*(1-$B$3)),IF(M451="PLACED",(((L451-1)*'MONTH 2'!$B$2)*(1-$B$3))-'MONTH 2'!$B$2,IF(J451=0,-'MONTH 2'!$B$2,-('MONTH 2'!$B$2*2))))))*E451),0))</f>
        <v>0</v>
      </c>
      <c r="U451">
        <f t="shared" si="14"/>
        <v>1</v>
      </c>
    </row>
    <row r="452" spans="8:21" ht="16" x14ac:dyDescent="0.2">
      <c r="H452" s="22"/>
      <c r="I452" s="22"/>
      <c r="J452" s="22"/>
      <c r="M452" s="17"/>
      <c r="N452" s="26">
        <f>((G452-1)*(1-(IF(H452="no",0,'MONTH 2'!$B$3)))+1)</f>
        <v>5.0000000000000044E-2</v>
      </c>
      <c r="O452" s="26">
        <f t="shared" si="15"/>
        <v>0</v>
      </c>
      <c r="P452" s="28">
        <f>IF(ISBLANK(M452),,IF(ISBLANK(F452),,(IF(M452="WON-EW",((((F452-1)*J452)*'MONTH 2'!$B$2)+('MONTH 2'!$B$2*(F452-1))),IF(M452="WON",((((F452-1)*J452)*'MONTH 2'!$B$2)+('MONTH 2'!$B$2*(F452-1))),IF(M452="PLACED",((((F452-1)*J452)*'MONTH 2'!$B$2)-'MONTH 2'!$B$2),IF(J452=0,-'MONTH 2'!$B$2,IF(J452=0,-'MONTH 2'!$B$2,-('MONTH 2'!$B$2*2)))))))*E452))</f>
        <v>0</v>
      </c>
      <c r="Q452" s="27">
        <f>IF(ISBLANK(M452),,IF(ISBLANK(G452),,(IF(M452="WON-EW",((((N452-1)*J452)*'MONTH 2'!$B$2)+('MONTH 2'!$B$2*(N452-1))),IF(M452="WON",((((N452-1)*J452)*'MONTH 2'!$B$2)+('MONTH 2'!$B$2*(N452-1))),IF(M452="PLACED",((((N452-1)*J452)*'MONTH 2'!$B$2)-'MONTH 2'!$B$2),IF(J452=0,-'MONTH 2'!$B$2,IF(J452=0,-'MONTH 2'!$B$2,-('MONTH 2'!$B$2*2)))))))*E452))</f>
        <v>0</v>
      </c>
      <c r="R452" s="27">
        <f>IF(ISBLANK(M452),,IF(U452&lt;&gt;1,((IF(M452="WON-EW",(((K452-1)*'MONTH 2'!$B$2)*(1-$B$3))+(((L452-1)*'MONTH 2'!$B$2)*(1-$B$3)),IF(M452="WON",(((K452-1)*'MONTH 2'!$B$2)*(1-$B$3)),IF(M452="PLACED",(((L452-1)*'MONTH 2'!$B$2)*(1-$B$3))-'MONTH 2'!$B$2,IF(J452=0,-'MONTH 2'!$B$2,-('MONTH 2'!$B$2*2))))))*E452),0))</f>
        <v>0</v>
      </c>
      <c r="U452">
        <f t="shared" si="14"/>
        <v>1</v>
      </c>
    </row>
    <row r="453" spans="8:21" ht="16" x14ac:dyDescent="0.2">
      <c r="H453" s="22"/>
      <c r="I453" s="22"/>
      <c r="J453" s="22"/>
      <c r="M453" s="17"/>
      <c r="N453" s="26">
        <f>((G453-1)*(1-(IF(H453="no",0,'MONTH 2'!$B$3)))+1)</f>
        <v>5.0000000000000044E-2</v>
      </c>
      <c r="O453" s="26">
        <f t="shared" si="15"/>
        <v>0</v>
      </c>
      <c r="P453" s="28">
        <f>IF(ISBLANK(M453),,IF(ISBLANK(F453),,(IF(M453="WON-EW",((((F453-1)*J453)*'MONTH 2'!$B$2)+('MONTH 2'!$B$2*(F453-1))),IF(M453="WON",((((F453-1)*J453)*'MONTH 2'!$B$2)+('MONTH 2'!$B$2*(F453-1))),IF(M453="PLACED",((((F453-1)*J453)*'MONTH 2'!$B$2)-'MONTH 2'!$B$2),IF(J453=0,-'MONTH 2'!$B$2,IF(J453=0,-'MONTH 2'!$B$2,-('MONTH 2'!$B$2*2)))))))*E453))</f>
        <v>0</v>
      </c>
      <c r="Q453" s="27">
        <f>IF(ISBLANK(M453),,IF(ISBLANK(G453),,(IF(M453="WON-EW",((((N453-1)*J453)*'MONTH 2'!$B$2)+('MONTH 2'!$B$2*(N453-1))),IF(M453="WON",((((N453-1)*J453)*'MONTH 2'!$B$2)+('MONTH 2'!$B$2*(N453-1))),IF(M453="PLACED",((((N453-1)*J453)*'MONTH 2'!$B$2)-'MONTH 2'!$B$2),IF(J453=0,-'MONTH 2'!$B$2,IF(J453=0,-'MONTH 2'!$B$2,-('MONTH 2'!$B$2*2)))))))*E453))</f>
        <v>0</v>
      </c>
      <c r="R453" s="27">
        <f>IF(ISBLANK(M453),,IF(U453&lt;&gt;1,((IF(M453="WON-EW",(((K453-1)*'MONTH 2'!$B$2)*(1-$B$3))+(((L453-1)*'MONTH 2'!$B$2)*(1-$B$3)),IF(M453="WON",(((K453-1)*'MONTH 2'!$B$2)*(1-$B$3)),IF(M453="PLACED",(((L453-1)*'MONTH 2'!$B$2)*(1-$B$3))-'MONTH 2'!$B$2,IF(J453=0,-'MONTH 2'!$B$2,-('MONTH 2'!$B$2*2))))))*E453),0))</f>
        <v>0</v>
      </c>
      <c r="U453">
        <f t="shared" si="14"/>
        <v>1</v>
      </c>
    </row>
    <row r="454" spans="8:21" ht="16" x14ac:dyDescent="0.2">
      <c r="H454" s="22"/>
      <c r="I454" s="22"/>
      <c r="J454" s="22"/>
      <c r="M454" s="17"/>
      <c r="N454" s="26">
        <f>((G454-1)*(1-(IF(H454="no",0,'MONTH 2'!$B$3)))+1)</f>
        <v>5.0000000000000044E-2</v>
      </c>
      <c r="O454" s="26">
        <f t="shared" si="15"/>
        <v>0</v>
      </c>
      <c r="P454" s="28">
        <f>IF(ISBLANK(M454),,IF(ISBLANK(F454),,(IF(M454="WON-EW",((((F454-1)*J454)*'MONTH 2'!$B$2)+('MONTH 2'!$B$2*(F454-1))),IF(M454="WON",((((F454-1)*J454)*'MONTH 2'!$B$2)+('MONTH 2'!$B$2*(F454-1))),IF(M454="PLACED",((((F454-1)*J454)*'MONTH 2'!$B$2)-'MONTH 2'!$B$2),IF(J454=0,-'MONTH 2'!$B$2,IF(J454=0,-'MONTH 2'!$B$2,-('MONTH 2'!$B$2*2)))))))*E454))</f>
        <v>0</v>
      </c>
      <c r="Q454" s="27">
        <f>IF(ISBLANK(M454),,IF(ISBLANK(G454),,(IF(M454="WON-EW",((((N454-1)*J454)*'MONTH 2'!$B$2)+('MONTH 2'!$B$2*(N454-1))),IF(M454="WON",((((N454-1)*J454)*'MONTH 2'!$B$2)+('MONTH 2'!$B$2*(N454-1))),IF(M454="PLACED",((((N454-1)*J454)*'MONTH 2'!$B$2)-'MONTH 2'!$B$2),IF(J454=0,-'MONTH 2'!$B$2,IF(J454=0,-'MONTH 2'!$B$2,-('MONTH 2'!$B$2*2)))))))*E454))</f>
        <v>0</v>
      </c>
      <c r="R454" s="27">
        <f>IF(ISBLANK(M454),,IF(U454&lt;&gt;1,((IF(M454="WON-EW",(((K454-1)*'MONTH 2'!$B$2)*(1-$B$3))+(((L454-1)*'MONTH 2'!$B$2)*(1-$B$3)),IF(M454="WON",(((K454-1)*'MONTH 2'!$B$2)*(1-$B$3)),IF(M454="PLACED",(((L454-1)*'MONTH 2'!$B$2)*(1-$B$3))-'MONTH 2'!$B$2,IF(J454=0,-'MONTH 2'!$B$2,-('MONTH 2'!$B$2*2))))))*E454),0))</f>
        <v>0</v>
      </c>
      <c r="U454">
        <f t="shared" si="14"/>
        <v>1</v>
      </c>
    </row>
    <row r="455" spans="8:21" ht="16" x14ac:dyDescent="0.2">
      <c r="H455" s="22"/>
      <c r="I455" s="22"/>
      <c r="J455" s="22"/>
      <c r="M455" s="17"/>
      <c r="N455" s="26">
        <f>((G455-1)*(1-(IF(H455="no",0,'MONTH 2'!$B$3)))+1)</f>
        <v>5.0000000000000044E-2</v>
      </c>
      <c r="O455" s="26">
        <f t="shared" si="15"/>
        <v>0</v>
      </c>
      <c r="P455" s="28">
        <f>IF(ISBLANK(M455),,IF(ISBLANK(F455),,(IF(M455="WON-EW",((((F455-1)*J455)*'MONTH 2'!$B$2)+('MONTH 2'!$B$2*(F455-1))),IF(M455="WON",((((F455-1)*J455)*'MONTH 2'!$B$2)+('MONTH 2'!$B$2*(F455-1))),IF(M455="PLACED",((((F455-1)*J455)*'MONTH 2'!$B$2)-'MONTH 2'!$B$2),IF(J455=0,-'MONTH 2'!$B$2,IF(J455=0,-'MONTH 2'!$B$2,-('MONTH 2'!$B$2*2)))))))*E455))</f>
        <v>0</v>
      </c>
      <c r="Q455" s="27">
        <f>IF(ISBLANK(M455),,IF(ISBLANK(G455),,(IF(M455="WON-EW",((((N455-1)*J455)*'MONTH 2'!$B$2)+('MONTH 2'!$B$2*(N455-1))),IF(M455="WON",((((N455-1)*J455)*'MONTH 2'!$B$2)+('MONTH 2'!$B$2*(N455-1))),IF(M455="PLACED",((((N455-1)*J455)*'MONTH 2'!$B$2)-'MONTH 2'!$B$2),IF(J455=0,-'MONTH 2'!$B$2,IF(J455=0,-'MONTH 2'!$B$2,-('MONTH 2'!$B$2*2)))))))*E455))</f>
        <v>0</v>
      </c>
      <c r="R455" s="27">
        <f>IF(ISBLANK(M455),,IF(U455&lt;&gt;1,((IF(M455="WON-EW",(((K455-1)*'MONTH 2'!$B$2)*(1-$B$3))+(((L455-1)*'MONTH 2'!$B$2)*(1-$B$3)),IF(M455="WON",(((K455-1)*'MONTH 2'!$B$2)*(1-$B$3)),IF(M455="PLACED",(((L455-1)*'MONTH 2'!$B$2)*(1-$B$3))-'MONTH 2'!$B$2,IF(J455=0,-'MONTH 2'!$B$2,-('MONTH 2'!$B$2*2))))))*E455),0))</f>
        <v>0</v>
      </c>
      <c r="U455">
        <f t="shared" si="14"/>
        <v>1</v>
      </c>
    </row>
    <row r="456" spans="8:21" ht="16" x14ac:dyDescent="0.2">
      <c r="H456" s="22"/>
      <c r="I456" s="22"/>
      <c r="J456" s="22"/>
      <c r="M456" s="17"/>
      <c r="N456" s="26">
        <f>((G456-1)*(1-(IF(H456="no",0,'MONTH 2'!$B$3)))+1)</f>
        <v>5.0000000000000044E-2</v>
      </c>
      <c r="O456" s="26">
        <f t="shared" si="15"/>
        <v>0</v>
      </c>
      <c r="P456" s="28">
        <f>IF(ISBLANK(M456),,IF(ISBLANK(F456),,(IF(M456="WON-EW",((((F456-1)*J456)*'MONTH 2'!$B$2)+('MONTH 2'!$B$2*(F456-1))),IF(M456="WON",((((F456-1)*J456)*'MONTH 2'!$B$2)+('MONTH 2'!$B$2*(F456-1))),IF(M456="PLACED",((((F456-1)*J456)*'MONTH 2'!$B$2)-'MONTH 2'!$B$2),IF(J456=0,-'MONTH 2'!$B$2,IF(J456=0,-'MONTH 2'!$B$2,-('MONTH 2'!$B$2*2)))))))*E456))</f>
        <v>0</v>
      </c>
      <c r="Q456" s="27">
        <f>IF(ISBLANK(M456),,IF(ISBLANK(G456),,(IF(M456="WON-EW",((((N456-1)*J456)*'MONTH 2'!$B$2)+('MONTH 2'!$B$2*(N456-1))),IF(M456="WON",((((N456-1)*J456)*'MONTH 2'!$B$2)+('MONTH 2'!$B$2*(N456-1))),IF(M456="PLACED",((((N456-1)*J456)*'MONTH 2'!$B$2)-'MONTH 2'!$B$2),IF(J456=0,-'MONTH 2'!$B$2,IF(J456=0,-'MONTH 2'!$B$2,-('MONTH 2'!$B$2*2)))))))*E456))</f>
        <v>0</v>
      </c>
      <c r="R456" s="27">
        <f>IF(ISBLANK(M456),,IF(U456&lt;&gt;1,((IF(M456="WON-EW",(((K456-1)*'MONTH 2'!$B$2)*(1-$B$3))+(((L456-1)*'MONTH 2'!$B$2)*(1-$B$3)),IF(M456="WON",(((K456-1)*'MONTH 2'!$B$2)*(1-$B$3)),IF(M456="PLACED",(((L456-1)*'MONTH 2'!$B$2)*(1-$B$3))-'MONTH 2'!$B$2,IF(J456=0,-'MONTH 2'!$B$2,-('MONTH 2'!$B$2*2))))))*E456),0))</f>
        <v>0</v>
      </c>
      <c r="U456">
        <f t="shared" si="14"/>
        <v>1</v>
      </c>
    </row>
    <row r="457" spans="8:21" ht="16" x14ac:dyDescent="0.2">
      <c r="H457" s="22"/>
      <c r="I457" s="22"/>
      <c r="J457" s="22"/>
      <c r="M457" s="17"/>
      <c r="N457" s="26">
        <f>((G457-1)*(1-(IF(H457="no",0,'MONTH 2'!$B$3)))+1)</f>
        <v>5.0000000000000044E-2</v>
      </c>
      <c r="O457" s="26">
        <f t="shared" si="15"/>
        <v>0</v>
      </c>
      <c r="P457" s="28">
        <f>IF(ISBLANK(M457),,IF(ISBLANK(F457),,(IF(M457="WON-EW",((((F457-1)*J457)*'MONTH 2'!$B$2)+('MONTH 2'!$B$2*(F457-1))),IF(M457="WON",((((F457-1)*J457)*'MONTH 2'!$B$2)+('MONTH 2'!$B$2*(F457-1))),IF(M457="PLACED",((((F457-1)*J457)*'MONTH 2'!$B$2)-'MONTH 2'!$B$2),IF(J457=0,-'MONTH 2'!$B$2,IF(J457=0,-'MONTH 2'!$B$2,-('MONTH 2'!$B$2*2)))))))*E457))</f>
        <v>0</v>
      </c>
      <c r="Q457" s="27">
        <f>IF(ISBLANK(M457),,IF(ISBLANK(G457),,(IF(M457="WON-EW",((((N457-1)*J457)*'MONTH 2'!$B$2)+('MONTH 2'!$B$2*(N457-1))),IF(M457="WON",((((N457-1)*J457)*'MONTH 2'!$B$2)+('MONTH 2'!$B$2*(N457-1))),IF(M457="PLACED",((((N457-1)*J457)*'MONTH 2'!$B$2)-'MONTH 2'!$B$2),IF(J457=0,-'MONTH 2'!$B$2,IF(J457=0,-'MONTH 2'!$B$2,-('MONTH 2'!$B$2*2)))))))*E457))</f>
        <v>0</v>
      </c>
      <c r="R457" s="27">
        <f>IF(ISBLANK(M457),,IF(U457&lt;&gt;1,((IF(M457="WON-EW",(((K457-1)*'MONTH 2'!$B$2)*(1-$B$3))+(((L457-1)*'MONTH 2'!$B$2)*(1-$B$3)),IF(M457="WON",(((K457-1)*'MONTH 2'!$B$2)*(1-$B$3)),IF(M457="PLACED",(((L457-1)*'MONTH 2'!$B$2)*(1-$B$3))-'MONTH 2'!$B$2,IF(J457=0,-'MONTH 2'!$B$2,-('MONTH 2'!$B$2*2))))))*E457),0))</f>
        <v>0</v>
      </c>
      <c r="U457">
        <f t="shared" si="14"/>
        <v>1</v>
      </c>
    </row>
    <row r="458" spans="8:21" ht="16" x14ac:dyDescent="0.2">
      <c r="H458" s="22"/>
      <c r="I458" s="22"/>
      <c r="J458" s="22"/>
      <c r="M458" s="17"/>
      <c r="N458" s="26">
        <f>((G458-1)*(1-(IF(H458="no",0,'MONTH 2'!$B$3)))+1)</f>
        <v>5.0000000000000044E-2</v>
      </c>
      <c r="O458" s="26">
        <f t="shared" si="15"/>
        <v>0</v>
      </c>
      <c r="P458" s="28">
        <f>IF(ISBLANK(M458),,IF(ISBLANK(F458),,(IF(M458="WON-EW",((((F458-1)*J458)*'MONTH 2'!$B$2)+('MONTH 2'!$B$2*(F458-1))),IF(M458="WON",((((F458-1)*J458)*'MONTH 2'!$B$2)+('MONTH 2'!$B$2*(F458-1))),IF(M458="PLACED",((((F458-1)*J458)*'MONTH 2'!$B$2)-'MONTH 2'!$B$2),IF(J458=0,-'MONTH 2'!$B$2,IF(J458=0,-'MONTH 2'!$B$2,-('MONTH 2'!$B$2*2)))))))*E458))</f>
        <v>0</v>
      </c>
      <c r="Q458" s="27">
        <f>IF(ISBLANK(M458),,IF(ISBLANK(G458),,(IF(M458="WON-EW",((((N458-1)*J458)*'MONTH 2'!$B$2)+('MONTH 2'!$B$2*(N458-1))),IF(M458="WON",((((N458-1)*J458)*'MONTH 2'!$B$2)+('MONTH 2'!$B$2*(N458-1))),IF(M458="PLACED",((((N458-1)*J458)*'MONTH 2'!$B$2)-'MONTH 2'!$B$2),IF(J458=0,-'MONTH 2'!$B$2,IF(J458=0,-'MONTH 2'!$B$2,-('MONTH 2'!$B$2*2)))))))*E458))</f>
        <v>0</v>
      </c>
      <c r="R458" s="27">
        <f>IF(ISBLANK(M458),,IF(U458&lt;&gt;1,((IF(M458="WON-EW",(((K458-1)*'MONTH 2'!$B$2)*(1-$B$3))+(((L458-1)*'MONTH 2'!$B$2)*(1-$B$3)),IF(M458="WON",(((K458-1)*'MONTH 2'!$B$2)*(1-$B$3)),IF(M458="PLACED",(((L458-1)*'MONTH 2'!$B$2)*(1-$B$3))-'MONTH 2'!$B$2,IF(J458=0,-'MONTH 2'!$B$2,-('MONTH 2'!$B$2*2))))))*E458),0))</f>
        <v>0</v>
      </c>
      <c r="U458">
        <f t="shared" si="14"/>
        <v>1</v>
      </c>
    </row>
    <row r="459" spans="8:21" ht="16" x14ac:dyDescent="0.2">
      <c r="H459" s="22"/>
      <c r="I459" s="22"/>
      <c r="J459" s="22"/>
      <c r="M459" s="17"/>
      <c r="N459" s="26">
        <f>((G459-1)*(1-(IF(H459="no",0,'MONTH 2'!$B$3)))+1)</f>
        <v>5.0000000000000044E-2</v>
      </c>
      <c r="O459" s="26">
        <f t="shared" si="15"/>
        <v>0</v>
      </c>
      <c r="P459" s="28">
        <f>IF(ISBLANK(M459),,IF(ISBLANK(F459),,(IF(M459="WON-EW",((((F459-1)*J459)*'MONTH 2'!$B$2)+('MONTH 2'!$B$2*(F459-1))),IF(M459="WON",((((F459-1)*J459)*'MONTH 2'!$B$2)+('MONTH 2'!$B$2*(F459-1))),IF(M459="PLACED",((((F459-1)*J459)*'MONTH 2'!$B$2)-'MONTH 2'!$B$2),IF(J459=0,-'MONTH 2'!$B$2,IF(J459=0,-'MONTH 2'!$B$2,-('MONTH 2'!$B$2*2)))))))*E459))</f>
        <v>0</v>
      </c>
      <c r="Q459" s="27">
        <f>IF(ISBLANK(M459),,IF(ISBLANK(G459),,(IF(M459="WON-EW",((((N459-1)*J459)*'MONTH 2'!$B$2)+('MONTH 2'!$B$2*(N459-1))),IF(M459="WON",((((N459-1)*J459)*'MONTH 2'!$B$2)+('MONTH 2'!$B$2*(N459-1))),IF(M459="PLACED",((((N459-1)*J459)*'MONTH 2'!$B$2)-'MONTH 2'!$B$2),IF(J459=0,-'MONTH 2'!$B$2,IF(J459=0,-'MONTH 2'!$B$2,-('MONTH 2'!$B$2*2)))))))*E459))</f>
        <v>0</v>
      </c>
      <c r="R459" s="27">
        <f>IF(ISBLANK(M459),,IF(U459&lt;&gt;1,((IF(M459="WON-EW",(((K459-1)*'MONTH 2'!$B$2)*(1-$B$3))+(((L459-1)*'MONTH 2'!$B$2)*(1-$B$3)),IF(M459="WON",(((K459-1)*'MONTH 2'!$B$2)*(1-$B$3)),IF(M459="PLACED",(((L459-1)*'MONTH 2'!$B$2)*(1-$B$3))-'MONTH 2'!$B$2,IF(J459=0,-'MONTH 2'!$B$2,-('MONTH 2'!$B$2*2))))))*E459),0))</f>
        <v>0</v>
      </c>
      <c r="U459">
        <f t="shared" si="14"/>
        <v>1</v>
      </c>
    </row>
    <row r="460" spans="8:21" ht="16" x14ac:dyDescent="0.2">
      <c r="H460" s="22"/>
      <c r="I460" s="22"/>
      <c r="J460" s="22"/>
      <c r="M460" s="17"/>
      <c r="N460" s="26">
        <f>((G460-1)*(1-(IF(H460="no",0,'MONTH 2'!$B$3)))+1)</f>
        <v>5.0000000000000044E-2</v>
      </c>
      <c r="O460" s="26">
        <f t="shared" si="15"/>
        <v>0</v>
      </c>
      <c r="P460" s="28">
        <f>IF(ISBLANK(M460),,IF(ISBLANK(F460),,(IF(M460="WON-EW",((((F460-1)*J460)*'MONTH 2'!$B$2)+('MONTH 2'!$B$2*(F460-1))),IF(M460="WON",((((F460-1)*J460)*'MONTH 2'!$B$2)+('MONTH 2'!$B$2*(F460-1))),IF(M460="PLACED",((((F460-1)*J460)*'MONTH 2'!$B$2)-'MONTH 2'!$B$2),IF(J460=0,-'MONTH 2'!$B$2,IF(J460=0,-'MONTH 2'!$B$2,-('MONTH 2'!$B$2*2)))))))*E460))</f>
        <v>0</v>
      </c>
      <c r="Q460" s="27">
        <f>IF(ISBLANK(M460),,IF(ISBLANK(G460),,(IF(M460="WON-EW",((((N460-1)*J460)*'MONTH 2'!$B$2)+('MONTH 2'!$B$2*(N460-1))),IF(M460="WON",((((N460-1)*J460)*'MONTH 2'!$B$2)+('MONTH 2'!$B$2*(N460-1))),IF(M460="PLACED",((((N460-1)*J460)*'MONTH 2'!$B$2)-'MONTH 2'!$B$2),IF(J460=0,-'MONTH 2'!$B$2,IF(J460=0,-'MONTH 2'!$B$2,-('MONTH 2'!$B$2*2)))))))*E460))</f>
        <v>0</v>
      </c>
      <c r="R460" s="27">
        <f>IF(ISBLANK(M460),,IF(U460&lt;&gt;1,((IF(M460="WON-EW",(((K460-1)*'MONTH 2'!$B$2)*(1-$B$3))+(((L460-1)*'MONTH 2'!$B$2)*(1-$B$3)),IF(M460="WON",(((K460-1)*'MONTH 2'!$B$2)*(1-$B$3)),IF(M460="PLACED",(((L460-1)*'MONTH 2'!$B$2)*(1-$B$3))-'MONTH 2'!$B$2,IF(J460=0,-'MONTH 2'!$B$2,-('MONTH 2'!$B$2*2))))))*E460),0))</f>
        <v>0</v>
      </c>
      <c r="U460">
        <f t="shared" si="14"/>
        <v>1</v>
      </c>
    </row>
    <row r="461" spans="8:21" ht="16" x14ac:dyDescent="0.2">
      <c r="H461" s="22"/>
      <c r="I461" s="22"/>
      <c r="J461" s="22"/>
      <c r="M461" s="17"/>
      <c r="N461" s="26">
        <f>((G461-1)*(1-(IF(H461="no",0,'MONTH 2'!$B$3)))+1)</f>
        <v>5.0000000000000044E-2</v>
      </c>
      <c r="O461" s="26">
        <f t="shared" si="15"/>
        <v>0</v>
      </c>
      <c r="P461" s="28">
        <f>IF(ISBLANK(M461),,IF(ISBLANK(F461),,(IF(M461="WON-EW",((((F461-1)*J461)*'MONTH 2'!$B$2)+('MONTH 2'!$B$2*(F461-1))),IF(M461="WON",((((F461-1)*J461)*'MONTH 2'!$B$2)+('MONTH 2'!$B$2*(F461-1))),IF(M461="PLACED",((((F461-1)*J461)*'MONTH 2'!$B$2)-'MONTH 2'!$B$2),IF(J461=0,-'MONTH 2'!$B$2,IF(J461=0,-'MONTH 2'!$B$2,-('MONTH 2'!$B$2*2)))))))*E461))</f>
        <v>0</v>
      </c>
      <c r="Q461" s="27">
        <f>IF(ISBLANK(M461),,IF(ISBLANK(G461),,(IF(M461="WON-EW",((((N461-1)*J461)*'MONTH 2'!$B$2)+('MONTH 2'!$B$2*(N461-1))),IF(M461="WON",((((N461-1)*J461)*'MONTH 2'!$B$2)+('MONTH 2'!$B$2*(N461-1))),IF(M461="PLACED",((((N461-1)*J461)*'MONTH 2'!$B$2)-'MONTH 2'!$B$2),IF(J461=0,-'MONTH 2'!$B$2,IF(J461=0,-'MONTH 2'!$B$2,-('MONTH 2'!$B$2*2)))))))*E461))</f>
        <v>0</v>
      </c>
      <c r="R461" s="27">
        <f>IF(ISBLANK(M461),,IF(U461&lt;&gt;1,((IF(M461="WON-EW",(((K461-1)*'MONTH 2'!$B$2)*(1-$B$3))+(((L461-1)*'MONTH 2'!$B$2)*(1-$B$3)),IF(M461="WON",(((K461-1)*'MONTH 2'!$B$2)*(1-$B$3)),IF(M461="PLACED",(((L461-1)*'MONTH 2'!$B$2)*(1-$B$3))-'MONTH 2'!$B$2,IF(J461=0,-'MONTH 2'!$B$2,-('MONTH 2'!$B$2*2))))))*E461),0))</f>
        <v>0</v>
      </c>
      <c r="U461">
        <f t="shared" si="14"/>
        <v>1</v>
      </c>
    </row>
    <row r="462" spans="8:21" ht="16" x14ac:dyDescent="0.2">
      <c r="H462" s="22"/>
      <c r="I462" s="22"/>
      <c r="J462" s="22"/>
      <c r="M462" s="17"/>
      <c r="N462" s="26">
        <f>((G462-1)*(1-(IF(H462="no",0,'MONTH 2'!$B$3)))+1)</f>
        <v>5.0000000000000044E-2</v>
      </c>
      <c r="O462" s="26">
        <f t="shared" si="15"/>
        <v>0</v>
      </c>
      <c r="P462" s="28">
        <f>IF(ISBLANK(M462),,IF(ISBLANK(F462),,(IF(M462="WON-EW",((((F462-1)*J462)*'MONTH 2'!$B$2)+('MONTH 2'!$B$2*(F462-1))),IF(M462="WON",((((F462-1)*J462)*'MONTH 2'!$B$2)+('MONTH 2'!$B$2*(F462-1))),IF(M462="PLACED",((((F462-1)*J462)*'MONTH 2'!$B$2)-'MONTH 2'!$B$2),IF(J462=0,-'MONTH 2'!$B$2,IF(J462=0,-'MONTH 2'!$B$2,-('MONTH 2'!$B$2*2)))))))*E462))</f>
        <v>0</v>
      </c>
      <c r="Q462" s="27">
        <f>IF(ISBLANK(M462),,IF(ISBLANK(G462),,(IF(M462="WON-EW",((((N462-1)*J462)*'MONTH 2'!$B$2)+('MONTH 2'!$B$2*(N462-1))),IF(M462="WON",((((N462-1)*J462)*'MONTH 2'!$B$2)+('MONTH 2'!$B$2*(N462-1))),IF(M462="PLACED",((((N462-1)*J462)*'MONTH 2'!$B$2)-'MONTH 2'!$B$2),IF(J462=0,-'MONTH 2'!$B$2,IF(J462=0,-'MONTH 2'!$B$2,-('MONTH 2'!$B$2*2)))))))*E462))</f>
        <v>0</v>
      </c>
      <c r="R462" s="27">
        <f>IF(ISBLANK(M462),,IF(U462&lt;&gt;1,((IF(M462="WON-EW",(((K462-1)*'MONTH 2'!$B$2)*(1-$B$3))+(((L462-1)*'MONTH 2'!$B$2)*(1-$B$3)),IF(M462="WON",(((K462-1)*'MONTH 2'!$B$2)*(1-$B$3)),IF(M462="PLACED",(((L462-1)*'MONTH 2'!$B$2)*(1-$B$3))-'MONTH 2'!$B$2,IF(J462=0,-'MONTH 2'!$B$2,-('MONTH 2'!$B$2*2))))))*E462),0))</f>
        <v>0</v>
      </c>
      <c r="U462">
        <f t="shared" si="14"/>
        <v>1</v>
      </c>
    </row>
    <row r="463" spans="8:21" ht="16" x14ac:dyDescent="0.2">
      <c r="H463" s="22"/>
      <c r="I463" s="22"/>
      <c r="J463" s="22"/>
      <c r="M463" s="17"/>
      <c r="N463" s="26">
        <f>((G463-1)*(1-(IF(H463="no",0,'MONTH 2'!$B$3)))+1)</f>
        <v>5.0000000000000044E-2</v>
      </c>
      <c r="O463" s="26">
        <f t="shared" si="15"/>
        <v>0</v>
      </c>
      <c r="P463" s="28">
        <f>IF(ISBLANK(M463),,IF(ISBLANK(F463),,(IF(M463="WON-EW",((((F463-1)*J463)*'MONTH 2'!$B$2)+('MONTH 2'!$B$2*(F463-1))),IF(M463="WON",((((F463-1)*J463)*'MONTH 2'!$B$2)+('MONTH 2'!$B$2*(F463-1))),IF(M463="PLACED",((((F463-1)*J463)*'MONTH 2'!$B$2)-'MONTH 2'!$B$2),IF(J463=0,-'MONTH 2'!$B$2,IF(J463=0,-'MONTH 2'!$B$2,-('MONTH 2'!$B$2*2)))))))*E463))</f>
        <v>0</v>
      </c>
      <c r="Q463" s="27">
        <f>IF(ISBLANK(M463),,IF(ISBLANK(G463),,(IF(M463="WON-EW",((((N463-1)*J463)*'MONTH 2'!$B$2)+('MONTH 2'!$B$2*(N463-1))),IF(M463="WON",((((N463-1)*J463)*'MONTH 2'!$B$2)+('MONTH 2'!$B$2*(N463-1))),IF(M463="PLACED",((((N463-1)*J463)*'MONTH 2'!$B$2)-'MONTH 2'!$B$2),IF(J463=0,-'MONTH 2'!$B$2,IF(J463=0,-'MONTH 2'!$B$2,-('MONTH 2'!$B$2*2)))))))*E463))</f>
        <v>0</v>
      </c>
      <c r="R463" s="27">
        <f>IF(ISBLANK(M463),,IF(U463&lt;&gt;1,((IF(M463="WON-EW",(((K463-1)*'MONTH 2'!$B$2)*(1-$B$3))+(((L463-1)*'MONTH 2'!$B$2)*(1-$B$3)),IF(M463="WON",(((K463-1)*'MONTH 2'!$B$2)*(1-$B$3)),IF(M463="PLACED",(((L463-1)*'MONTH 2'!$B$2)*(1-$B$3))-'MONTH 2'!$B$2,IF(J463=0,-'MONTH 2'!$B$2,-('MONTH 2'!$B$2*2))))))*E463),0))</f>
        <v>0</v>
      </c>
      <c r="U463">
        <f t="shared" si="14"/>
        <v>1</v>
      </c>
    </row>
    <row r="464" spans="8:21" ht="16" x14ac:dyDescent="0.2">
      <c r="H464" s="22"/>
      <c r="I464" s="22"/>
      <c r="J464" s="22"/>
      <c r="M464" s="17"/>
      <c r="N464" s="26">
        <f>((G464-1)*(1-(IF(H464="no",0,'MONTH 2'!$B$3)))+1)</f>
        <v>5.0000000000000044E-2</v>
      </c>
      <c r="O464" s="26">
        <f t="shared" si="15"/>
        <v>0</v>
      </c>
      <c r="P464" s="28">
        <f>IF(ISBLANK(M464),,IF(ISBLANK(F464),,(IF(M464="WON-EW",((((F464-1)*J464)*'MONTH 2'!$B$2)+('MONTH 2'!$B$2*(F464-1))),IF(M464="WON",((((F464-1)*J464)*'MONTH 2'!$B$2)+('MONTH 2'!$B$2*(F464-1))),IF(M464="PLACED",((((F464-1)*J464)*'MONTH 2'!$B$2)-'MONTH 2'!$B$2),IF(J464=0,-'MONTH 2'!$B$2,IF(J464=0,-'MONTH 2'!$B$2,-('MONTH 2'!$B$2*2)))))))*E464))</f>
        <v>0</v>
      </c>
      <c r="Q464" s="27">
        <f>IF(ISBLANK(M464),,IF(ISBLANK(G464),,(IF(M464="WON-EW",((((N464-1)*J464)*'MONTH 2'!$B$2)+('MONTH 2'!$B$2*(N464-1))),IF(M464="WON",((((N464-1)*J464)*'MONTH 2'!$B$2)+('MONTH 2'!$B$2*(N464-1))),IF(M464="PLACED",((((N464-1)*J464)*'MONTH 2'!$B$2)-'MONTH 2'!$B$2),IF(J464=0,-'MONTH 2'!$B$2,IF(J464=0,-'MONTH 2'!$B$2,-('MONTH 2'!$B$2*2)))))))*E464))</f>
        <v>0</v>
      </c>
      <c r="R464" s="27">
        <f>IF(ISBLANK(M464),,IF(U464&lt;&gt;1,((IF(M464="WON-EW",(((K464-1)*'MONTH 2'!$B$2)*(1-$B$3))+(((L464-1)*'MONTH 2'!$B$2)*(1-$B$3)),IF(M464="WON",(((K464-1)*'MONTH 2'!$B$2)*(1-$B$3)),IF(M464="PLACED",(((L464-1)*'MONTH 2'!$B$2)*(1-$B$3))-'MONTH 2'!$B$2,IF(J464=0,-'MONTH 2'!$B$2,-('MONTH 2'!$B$2*2))))))*E464),0))</f>
        <v>0</v>
      </c>
      <c r="U464">
        <f t="shared" si="14"/>
        <v>1</v>
      </c>
    </row>
    <row r="465" spans="8:21" ht="16" x14ac:dyDescent="0.2">
      <c r="H465" s="22"/>
      <c r="I465" s="22"/>
      <c r="J465" s="22"/>
      <c r="M465" s="17"/>
      <c r="N465" s="26">
        <f>((G465-1)*(1-(IF(H465="no",0,'MONTH 2'!$B$3)))+1)</f>
        <v>5.0000000000000044E-2</v>
      </c>
      <c r="O465" s="26">
        <f t="shared" si="15"/>
        <v>0</v>
      </c>
      <c r="P465" s="28">
        <f>IF(ISBLANK(M465),,IF(ISBLANK(F465),,(IF(M465="WON-EW",((((F465-1)*J465)*'MONTH 2'!$B$2)+('MONTH 2'!$B$2*(F465-1))),IF(M465="WON",((((F465-1)*J465)*'MONTH 2'!$B$2)+('MONTH 2'!$B$2*(F465-1))),IF(M465="PLACED",((((F465-1)*J465)*'MONTH 2'!$B$2)-'MONTH 2'!$B$2),IF(J465=0,-'MONTH 2'!$B$2,IF(J465=0,-'MONTH 2'!$B$2,-('MONTH 2'!$B$2*2)))))))*E465))</f>
        <v>0</v>
      </c>
      <c r="Q465" s="27">
        <f>IF(ISBLANK(M465),,IF(ISBLANK(G465),,(IF(M465="WON-EW",((((N465-1)*J465)*'MONTH 2'!$B$2)+('MONTH 2'!$B$2*(N465-1))),IF(M465="WON",((((N465-1)*J465)*'MONTH 2'!$B$2)+('MONTH 2'!$B$2*(N465-1))),IF(M465="PLACED",((((N465-1)*J465)*'MONTH 2'!$B$2)-'MONTH 2'!$B$2),IF(J465=0,-'MONTH 2'!$B$2,IF(J465=0,-'MONTH 2'!$B$2,-('MONTH 2'!$B$2*2)))))))*E465))</f>
        <v>0</v>
      </c>
      <c r="R465" s="27">
        <f>IF(ISBLANK(M465),,IF(U465&lt;&gt;1,((IF(M465="WON-EW",(((K465-1)*'MONTH 2'!$B$2)*(1-$B$3))+(((L465-1)*'MONTH 2'!$B$2)*(1-$B$3)),IF(M465="WON",(((K465-1)*'MONTH 2'!$B$2)*(1-$B$3)),IF(M465="PLACED",(((L465-1)*'MONTH 2'!$B$2)*(1-$B$3))-'MONTH 2'!$B$2,IF(J465=0,-'MONTH 2'!$B$2,-('MONTH 2'!$B$2*2))))))*E465),0))</f>
        <v>0</v>
      </c>
      <c r="U465">
        <f t="shared" si="14"/>
        <v>1</v>
      </c>
    </row>
    <row r="466" spans="8:21" ht="16" x14ac:dyDescent="0.2">
      <c r="H466" s="22"/>
      <c r="I466" s="22"/>
      <c r="J466" s="22"/>
      <c r="M466" s="17"/>
      <c r="N466" s="26">
        <f>((G466-1)*(1-(IF(H466="no",0,'MONTH 2'!$B$3)))+1)</f>
        <v>5.0000000000000044E-2</v>
      </c>
      <c r="O466" s="26">
        <f t="shared" si="15"/>
        <v>0</v>
      </c>
      <c r="P466" s="28">
        <f>IF(ISBLANK(M466),,IF(ISBLANK(F466),,(IF(M466="WON-EW",((((F466-1)*J466)*'MONTH 2'!$B$2)+('MONTH 2'!$B$2*(F466-1))),IF(M466="WON",((((F466-1)*J466)*'MONTH 2'!$B$2)+('MONTH 2'!$B$2*(F466-1))),IF(M466="PLACED",((((F466-1)*J466)*'MONTH 2'!$B$2)-'MONTH 2'!$B$2),IF(J466=0,-'MONTH 2'!$B$2,IF(J466=0,-'MONTH 2'!$B$2,-('MONTH 2'!$B$2*2)))))))*E466))</f>
        <v>0</v>
      </c>
      <c r="Q466" s="27">
        <f>IF(ISBLANK(M466),,IF(ISBLANK(G466),,(IF(M466="WON-EW",((((N466-1)*J466)*'MONTH 2'!$B$2)+('MONTH 2'!$B$2*(N466-1))),IF(M466="WON",((((N466-1)*J466)*'MONTH 2'!$B$2)+('MONTH 2'!$B$2*(N466-1))),IF(M466="PLACED",((((N466-1)*J466)*'MONTH 2'!$B$2)-'MONTH 2'!$B$2),IF(J466=0,-'MONTH 2'!$B$2,IF(J466=0,-'MONTH 2'!$B$2,-('MONTH 2'!$B$2*2)))))))*E466))</f>
        <v>0</v>
      </c>
      <c r="R466" s="27">
        <f>IF(ISBLANK(M466),,IF(U466&lt;&gt;1,((IF(M466="WON-EW",(((K466-1)*'MONTH 2'!$B$2)*(1-$B$3))+(((L466-1)*'MONTH 2'!$B$2)*(1-$B$3)),IF(M466="WON",(((K466-1)*'MONTH 2'!$B$2)*(1-$B$3)),IF(M466="PLACED",(((L466-1)*'MONTH 2'!$B$2)*(1-$B$3))-'MONTH 2'!$B$2,IF(J466=0,-'MONTH 2'!$B$2,-('MONTH 2'!$B$2*2))))))*E466),0))</f>
        <v>0</v>
      </c>
      <c r="U466">
        <f t="shared" si="14"/>
        <v>1</v>
      </c>
    </row>
    <row r="467" spans="8:21" ht="16" x14ac:dyDescent="0.2">
      <c r="H467" s="22"/>
      <c r="I467" s="22"/>
      <c r="J467" s="22"/>
      <c r="M467" s="17"/>
      <c r="N467" s="26">
        <f>((G467-1)*(1-(IF(H467="no",0,'MONTH 2'!$B$3)))+1)</f>
        <v>5.0000000000000044E-2</v>
      </c>
      <c r="O467" s="26">
        <f t="shared" si="15"/>
        <v>0</v>
      </c>
      <c r="P467" s="28">
        <f>IF(ISBLANK(M467),,IF(ISBLANK(F467),,(IF(M467="WON-EW",((((F467-1)*J467)*'MONTH 2'!$B$2)+('MONTH 2'!$B$2*(F467-1))),IF(M467="WON",((((F467-1)*J467)*'MONTH 2'!$B$2)+('MONTH 2'!$B$2*(F467-1))),IF(M467="PLACED",((((F467-1)*J467)*'MONTH 2'!$B$2)-'MONTH 2'!$B$2),IF(J467=0,-'MONTH 2'!$B$2,IF(J467=0,-'MONTH 2'!$B$2,-('MONTH 2'!$B$2*2)))))))*E467))</f>
        <v>0</v>
      </c>
      <c r="Q467" s="27">
        <f>IF(ISBLANK(M467),,IF(ISBLANK(G467),,(IF(M467="WON-EW",((((N467-1)*J467)*'MONTH 2'!$B$2)+('MONTH 2'!$B$2*(N467-1))),IF(M467="WON",((((N467-1)*J467)*'MONTH 2'!$B$2)+('MONTH 2'!$B$2*(N467-1))),IF(M467="PLACED",((((N467-1)*J467)*'MONTH 2'!$B$2)-'MONTH 2'!$B$2),IF(J467=0,-'MONTH 2'!$B$2,IF(J467=0,-'MONTH 2'!$B$2,-('MONTH 2'!$B$2*2)))))))*E467))</f>
        <v>0</v>
      </c>
      <c r="R467" s="27">
        <f>IF(ISBLANK(M467),,IF(U467&lt;&gt;1,((IF(M467="WON-EW",(((K467-1)*'MONTH 2'!$B$2)*(1-$B$3))+(((L467-1)*'MONTH 2'!$B$2)*(1-$B$3)),IF(M467="WON",(((K467-1)*'MONTH 2'!$B$2)*(1-$B$3)),IF(M467="PLACED",(((L467-1)*'MONTH 2'!$B$2)*(1-$B$3))-'MONTH 2'!$B$2,IF(J467=0,-'MONTH 2'!$B$2,-('MONTH 2'!$B$2*2))))))*E467),0))</f>
        <v>0</v>
      </c>
      <c r="U467">
        <f t="shared" si="14"/>
        <v>1</v>
      </c>
    </row>
    <row r="468" spans="8:21" ht="16" x14ac:dyDescent="0.2">
      <c r="H468" s="22"/>
      <c r="I468" s="22"/>
      <c r="J468" s="22"/>
      <c r="M468" s="17"/>
      <c r="N468" s="26">
        <f>((G468-1)*(1-(IF(H468="no",0,'MONTH 2'!$B$3)))+1)</f>
        <v>5.0000000000000044E-2</v>
      </c>
      <c r="O468" s="26">
        <f t="shared" si="15"/>
        <v>0</v>
      </c>
      <c r="P468" s="28">
        <f>IF(ISBLANK(M468),,IF(ISBLANK(F468),,(IF(M468="WON-EW",((((F468-1)*J468)*'MONTH 2'!$B$2)+('MONTH 2'!$B$2*(F468-1))),IF(M468="WON",((((F468-1)*J468)*'MONTH 2'!$B$2)+('MONTH 2'!$B$2*(F468-1))),IF(M468="PLACED",((((F468-1)*J468)*'MONTH 2'!$B$2)-'MONTH 2'!$B$2),IF(J468=0,-'MONTH 2'!$B$2,IF(J468=0,-'MONTH 2'!$B$2,-('MONTH 2'!$B$2*2)))))))*E468))</f>
        <v>0</v>
      </c>
      <c r="Q468" s="27">
        <f>IF(ISBLANK(M468),,IF(ISBLANK(G468),,(IF(M468="WON-EW",((((N468-1)*J468)*'MONTH 2'!$B$2)+('MONTH 2'!$B$2*(N468-1))),IF(M468="WON",((((N468-1)*J468)*'MONTH 2'!$B$2)+('MONTH 2'!$B$2*(N468-1))),IF(M468="PLACED",((((N468-1)*J468)*'MONTH 2'!$B$2)-'MONTH 2'!$B$2),IF(J468=0,-'MONTH 2'!$B$2,IF(J468=0,-'MONTH 2'!$B$2,-('MONTH 2'!$B$2*2)))))))*E468))</f>
        <v>0</v>
      </c>
      <c r="R468" s="27">
        <f>IF(ISBLANK(M468),,IF(U468&lt;&gt;1,((IF(M468="WON-EW",(((K468-1)*'MONTH 2'!$B$2)*(1-$B$3))+(((L468-1)*'MONTH 2'!$B$2)*(1-$B$3)),IF(M468="WON",(((K468-1)*'MONTH 2'!$B$2)*(1-$B$3)),IF(M468="PLACED",(((L468-1)*'MONTH 2'!$B$2)*(1-$B$3))-'MONTH 2'!$B$2,IF(J468=0,-'MONTH 2'!$B$2,-('MONTH 2'!$B$2*2))))))*E468),0))</f>
        <v>0</v>
      </c>
      <c r="U468">
        <f t="shared" si="14"/>
        <v>1</v>
      </c>
    </row>
    <row r="469" spans="8:21" ht="16" x14ac:dyDescent="0.2">
      <c r="H469" s="22"/>
      <c r="I469" s="22"/>
      <c r="J469" s="22"/>
      <c r="M469" s="17"/>
      <c r="N469" s="26">
        <f>((G469-1)*(1-(IF(H469="no",0,'MONTH 2'!$B$3)))+1)</f>
        <v>5.0000000000000044E-2</v>
      </c>
      <c r="O469" s="26">
        <f t="shared" si="15"/>
        <v>0</v>
      </c>
      <c r="P469" s="28">
        <f>IF(ISBLANK(M469),,IF(ISBLANK(F469),,(IF(M469="WON-EW",((((F469-1)*J469)*'MONTH 2'!$B$2)+('MONTH 2'!$B$2*(F469-1))),IF(M469="WON",((((F469-1)*J469)*'MONTH 2'!$B$2)+('MONTH 2'!$B$2*(F469-1))),IF(M469="PLACED",((((F469-1)*J469)*'MONTH 2'!$B$2)-'MONTH 2'!$B$2),IF(J469=0,-'MONTH 2'!$B$2,IF(J469=0,-'MONTH 2'!$B$2,-('MONTH 2'!$B$2*2)))))))*E469))</f>
        <v>0</v>
      </c>
      <c r="Q469" s="27">
        <f>IF(ISBLANK(M469),,IF(ISBLANK(G469),,(IF(M469="WON-EW",((((N469-1)*J469)*'MONTH 2'!$B$2)+('MONTH 2'!$B$2*(N469-1))),IF(M469="WON",((((N469-1)*J469)*'MONTH 2'!$B$2)+('MONTH 2'!$B$2*(N469-1))),IF(M469="PLACED",((((N469-1)*J469)*'MONTH 2'!$B$2)-'MONTH 2'!$B$2),IF(J469=0,-'MONTH 2'!$B$2,IF(J469=0,-'MONTH 2'!$B$2,-('MONTH 2'!$B$2*2)))))))*E469))</f>
        <v>0</v>
      </c>
      <c r="R469" s="27">
        <f>IF(ISBLANK(M469),,IF(U469&lt;&gt;1,((IF(M469="WON-EW",(((K469-1)*'MONTH 2'!$B$2)*(1-$B$3))+(((L469-1)*'MONTH 2'!$B$2)*(1-$B$3)),IF(M469="WON",(((K469-1)*'MONTH 2'!$B$2)*(1-$B$3)),IF(M469="PLACED",(((L469-1)*'MONTH 2'!$B$2)*(1-$B$3))-'MONTH 2'!$B$2,IF(J469=0,-'MONTH 2'!$B$2,-('MONTH 2'!$B$2*2))))))*E469),0))</f>
        <v>0</v>
      </c>
      <c r="U469">
        <f t="shared" si="14"/>
        <v>1</v>
      </c>
    </row>
    <row r="470" spans="8:21" ht="16" x14ac:dyDescent="0.2">
      <c r="H470" s="22"/>
      <c r="I470" s="22"/>
      <c r="J470" s="22"/>
      <c r="M470" s="17"/>
      <c r="N470" s="26">
        <f>((G470-1)*(1-(IF(H470="no",0,'MONTH 2'!$B$3)))+1)</f>
        <v>5.0000000000000044E-2</v>
      </c>
      <c r="O470" s="26">
        <f t="shared" si="15"/>
        <v>0</v>
      </c>
      <c r="P470" s="28">
        <f>IF(ISBLANK(M470),,IF(ISBLANK(F470),,(IF(M470="WON-EW",((((F470-1)*J470)*'MONTH 2'!$B$2)+('MONTH 2'!$B$2*(F470-1))),IF(M470="WON",((((F470-1)*J470)*'MONTH 2'!$B$2)+('MONTH 2'!$B$2*(F470-1))),IF(M470="PLACED",((((F470-1)*J470)*'MONTH 2'!$B$2)-'MONTH 2'!$B$2),IF(J470=0,-'MONTH 2'!$B$2,IF(J470=0,-'MONTH 2'!$B$2,-('MONTH 2'!$B$2*2)))))))*E470))</f>
        <v>0</v>
      </c>
      <c r="Q470" s="27">
        <f>IF(ISBLANK(M470),,IF(ISBLANK(G470),,(IF(M470="WON-EW",((((N470-1)*J470)*'MONTH 2'!$B$2)+('MONTH 2'!$B$2*(N470-1))),IF(M470="WON",((((N470-1)*J470)*'MONTH 2'!$B$2)+('MONTH 2'!$B$2*(N470-1))),IF(M470="PLACED",((((N470-1)*J470)*'MONTH 2'!$B$2)-'MONTH 2'!$B$2),IF(J470=0,-'MONTH 2'!$B$2,IF(J470=0,-'MONTH 2'!$B$2,-('MONTH 2'!$B$2*2)))))))*E470))</f>
        <v>0</v>
      </c>
      <c r="R470" s="27">
        <f>IF(ISBLANK(M470),,IF(U470&lt;&gt;1,((IF(M470="WON-EW",(((K470-1)*'MONTH 2'!$B$2)*(1-$B$3))+(((L470-1)*'MONTH 2'!$B$2)*(1-$B$3)),IF(M470="WON",(((K470-1)*'MONTH 2'!$B$2)*(1-$B$3)),IF(M470="PLACED",(((L470-1)*'MONTH 2'!$B$2)*(1-$B$3))-'MONTH 2'!$B$2,IF(J470=0,-'MONTH 2'!$B$2,-('MONTH 2'!$B$2*2))))))*E470),0))</f>
        <v>0</v>
      </c>
      <c r="U470">
        <f t="shared" si="14"/>
        <v>1</v>
      </c>
    </row>
    <row r="471" spans="8:21" ht="16" x14ac:dyDescent="0.2">
      <c r="H471" s="22"/>
      <c r="I471" s="22"/>
      <c r="J471" s="22"/>
      <c r="M471" s="17"/>
      <c r="N471" s="26">
        <f>((G471-1)*(1-(IF(H471="no",0,'MONTH 2'!$B$3)))+1)</f>
        <v>5.0000000000000044E-2</v>
      </c>
      <c r="O471" s="26">
        <f t="shared" si="15"/>
        <v>0</v>
      </c>
      <c r="P471" s="28">
        <f>IF(ISBLANK(M471),,IF(ISBLANK(F471),,(IF(M471="WON-EW",((((F471-1)*J471)*'MONTH 2'!$B$2)+('MONTH 2'!$B$2*(F471-1))),IF(M471="WON",((((F471-1)*J471)*'MONTH 2'!$B$2)+('MONTH 2'!$B$2*(F471-1))),IF(M471="PLACED",((((F471-1)*J471)*'MONTH 2'!$B$2)-'MONTH 2'!$B$2),IF(J471=0,-'MONTH 2'!$B$2,IF(J471=0,-'MONTH 2'!$B$2,-('MONTH 2'!$B$2*2)))))))*E471))</f>
        <v>0</v>
      </c>
      <c r="Q471" s="27">
        <f>IF(ISBLANK(M471),,IF(ISBLANK(G471),,(IF(M471="WON-EW",((((N471-1)*J471)*'MONTH 2'!$B$2)+('MONTH 2'!$B$2*(N471-1))),IF(M471="WON",((((N471-1)*J471)*'MONTH 2'!$B$2)+('MONTH 2'!$B$2*(N471-1))),IF(M471="PLACED",((((N471-1)*J471)*'MONTH 2'!$B$2)-'MONTH 2'!$B$2),IF(J471=0,-'MONTH 2'!$B$2,IF(J471=0,-'MONTH 2'!$B$2,-('MONTH 2'!$B$2*2)))))))*E471))</f>
        <v>0</v>
      </c>
      <c r="R471" s="27">
        <f>IF(ISBLANK(M471),,IF(U471&lt;&gt;1,((IF(M471="WON-EW",(((K471-1)*'MONTH 2'!$B$2)*(1-$B$3))+(((L471-1)*'MONTH 2'!$B$2)*(1-$B$3)),IF(M471="WON",(((K471-1)*'MONTH 2'!$B$2)*(1-$B$3)),IF(M471="PLACED",(((L471-1)*'MONTH 2'!$B$2)*(1-$B$3))-'MONTH 2'!$B$2,IF(J471=0,-'MONTH 2'!$B$2,-('MONTH 2'!$B$2*2))))))*E471),0))</f>
        <v>0</v>
      </c>
      <c r="U471">
        <f t="shared" si="14"/>
        <v>1</v>
      </c>
    </row>
    <row r="472" spans="8:21" ht="16" x14ac:dyDescent="0.2">
      <c r="H472" s="22"/>
      <c r="I472" s="22"/>
      <c r="J472" s="22"/>
      <c r="M472" s="17"/>
      <c r="N472" s="26">
        <f>((G472-1)*(1-(IF(H472="no",0,'MONTH 2'!$B$3)))+1)</f>
        <v>5.0000000000000044E-2</v>
      </c>
      <c r="O472" s="26">
        <f t="shared" si="15"/>
        <v>0</v>
      </c>
      <c r="P472" s="28">
        <f>IF(ISBLANK(M472),,IF(ISBLANK(F472),,(IF(M472="WON-EW",((((F472-1)*J472)*'MONTH 2'!$B$2)+('MONTH 2'!$B$2*(F472-1))),IF(M472="WON",((((F472-1)*J472)*'MONTH 2'!$B$2)+('MONTH 2'!$B$2*(F472-1))),IF(M472="PLACED",((((F472-1)*J472)*'MONTH 2'!$B$2)-'MONTH 2'!$B$2),IF(J472=0,-'MONTH 2'!$B$2,IF(J472=0,-'MONTH 2'!$B$2,-('MONTH 2'!$B$2*2)))))))*E472))</f>
        <v>0</v>
      </c>
      <c r="Q472" s="27">
        <f>IF(ISBLANK(M472),,IF(ISBLANK(G472),,(IF(M472="WON-EW",((((N472-1)*J472)*'MONTH 2'!$B$2)+('MONTH 2'!$B$2*(N472-1))),IF(M472="WON",((((N472-1)*J472)*'MONTH 2'!$B$2)+('MONTH 2'!$B$2*(N472-1))),IF(M472="PLACED",((((N472-1)*J472)*'MONTH 2'!$B$2)-'MONTH 2'!$B$2),IF(J472=0,-'MONTH 2'!$B$2,IF(J472=0,-'MONTH 2'!$B$2,-('MONTH 2'!$B$2*2)))))))*E472))</f>
        <v>0</v>
      </c>
      <c r="R472" s="27">
        <f>IF(ISBLANK(M472),,IF(U472&lt;&gt;1,((IF(M472="WON-EW",(((K472-1)*'MONTH 2'!$B$2)*(1-$B$3))+(((L472-1)*'MONTH 2'!$B$2)*(1-$B$3)),IF(M472="WON",(((K472-1)*'MONTH 2'!$B$2)*(1-$B$3)),IF(M472="PLACED",(((L472-1)*'MONTH 2'!$B$2)*(1-$B$3))-'MONTH 2'!$B$2,IF(J472=0,-'MONTH 2'!$B$2,-('MONTH 2'!$B$2*2))))))*E472),0))</f>
        <v>0</v>
      </c>
      <c r="U472">
        <f t="shared" si="14"/>
        <v>1</v>
      </c>
    </row>
    <row r="473" spans="8:21" ht="16" x14ac:dyDescent="0.2">
      <c r="H473" s="22"/>
      <c r="I473" s="22"/>
      <c r="J473" s="22"/>
      <c r="M473" s="17"/>
      <c r="N473" s="26">
        <f>((G473-1)*(1-(IF(H473="no",0,'MONTH 2'!$B$3)))+1)</f>
        <v>5.0000000000000044E-2</v>
      </c>
      <c r="O473" s="26">
        <f t="shared" si="15"/>
        <v>0</v>
      </c>
      <c r="P473" s="28">
        <f>IF(ISBLANK(M473),,IF(ISBLANK(F473),,(IF(M473="WON-EW",((((F473-1)*J473)*'MONTH 2'!$B$2)+('MONTH 2'!$B$2*(F473-1))),IF(M473="WON",((((F473-1)*J473)*'MONTH 2'!$B$2)+('MONTH 2'!$B$2*(F473-1))),IF(M473="PLACED",((((F473-1)*J473)*'MONTH 2'!$B$2)-'MONTH 2'!$B$2),IF(J473=0,-'MONTH 2'!$B$2,IF(J473=0,-'MONTH 2'!$B$2,-('MONTH 2'!$B$2*2)))))))*E473))</f>
        <v>0</v>
      </c>
      <c r="Q473" s="27">
        <f>IF(ISBLANK(M473),,IF(ISBLANK(G473),,(IF(M473="WON-EW",((((N473-1)*J473)*'MONTH 2'!$B$2)+('MONTH 2'!$B$2*(N473-1))),IF(M473="WON",((((N473-1)*J473)*'MONTH 2'!$B$2)+('MONTH 2'!$B$2*(N473-1))),IF(M473="PLACED",((((N473-1)*J473)*'MONTH 2'!$B$2)-'MONTH 2'!$B$2),IF(J473=0,-'MONTH 2'!$B$2,IF(J473=0,-'MONTH 2'!$B$2,-('MONTH 2'!$B$2*2)))))))*E473))</f>
        <v>0</v>
      </c>
      <c r="R473" s="27">
        <f>IF(ISBLANK(M473),,IF(U473&lt;&gt;1,((IF(M473="WON-EW",(((K473-1)*'MONTH 2'!$B$2)*(1-$B$3))+(((L473-1)*'MONTH 2'!$B$2)*(1-$B$3)),IF(M473="WON",(((K473-1)*'MONTH 2'!$B$2)*(1-$B$3)),IF(M473="PLACED",(((L473-1)*'MONTH 2'!$B$2)*(1-$B$3))-'MONTH 2'!$B$2,IF(J473=0,-'MONTH 2'!$B$2,-('MONTH 2'!$B$2*2))))))*E473),0))</f>
        <v>0</v>
      </c>
      <c r="U473">
        <f t="shared" si="14"/>
        <v>1</v>
      </c>
    </row>
    <row r="474" spans="8:21" ht="16" x14ac:dyDescent="0.2">
      <c r="H474" s="22"/>
      <c r="I474" s="22"/>
      <c r="J474" s="22"/>
      <c r="M474" s="17"/>
      <c r="N474" s="26">
        <f>((G474-1)*(1-(IF(H474="no",0,'MONTH 2'!$B$3)))+1)</f>
        <v>5.0000000000000044E-2</v>
      </c>
      <c r="O474" s="26">
        <f t="shared" si="15"/>
        <v>0</v>
      </c>
      <c r="P474" s="28">
        <f>IF(ISBLANK(M474),,IF(ISBLANK(F474),,(IF(M474="WON-EW",((((F474-1)*J474)*'MONTH 2'!$B$2)+('MONTH 2'!$B$2*(F474-1))),IF(M474="WON",((((F474-1)*J474)*'MONTH 2'!$B$2)+('MONTH 2'!$B$2*(F474-1))),IF(M474="PLACED",((((F474-1)*J474)*'MONTH 2'!$B$2)-'MONTH 2'!$B$2),IF(J474=0,-'MONTH 2'!$B$2,IF(J474=0,-'MONTH 2'!$B$2,-('MONTH 2'!$B$2*2)))))))*E474))</f>
        <v>0</v>
      </c>
      <c r="Q474" s="27">
        <f>IF(ISBLANK(M474),,IF(ISBLANK(G474),,(IF(M474="WON-EW",((((N474-1)*J474)*'MONTH 2'!$B$2)+('MONTH 2'!$B$2*(N474-1))),IF(M474="WON",((((N474-1)*J474)*'MONTH 2'!$B$2)+('MONTH 2'!$B$2*(N474-1))),IF(M474="PLACED",((((N474-1)*J474)*'MONTH 2'!$B$2)-'MONTH 2'!$B$2),IF(J474=0,-'MONTH 2'!$B$2,IF(J474=0,-'MONTH 2'!$B$2,-('MONTH 2'!$B$2*2)))))))*E474))</f>
        <v>0</v>
      </c>
      <c r="R474" s="27">
        <f>IF(ISBLANK(M474),,IF(U474&lt;&gt;1,((IF(M474="WON-EW",(((K474-1)*'MONTH 2'!$B$2)*(1-$B$3))+(((L474-1)*'MONTH 2'!$B$2)*(1-$B$3)),IF(M474="WON",(((K474-1)*'MONTH 2'!$B$2)*(1-$B$3)),IF(M474="PLACED",(((L474-1)*'MONTH 2'!$B$2)*(1-$B$3))-'MONTH 2'!$B$2,IF(J474=0,-'MONTH 2'!$B$2,-('MONTH 2'!$B$2*2))))))*E474),0))</f>
        <v>0</v>
      </c>
      <c r="U474">
        <f t="shared" si="14"/>
        <v>1</v>
      </c>
    </row>
    <row r="475" spans="8:21" ht="16" x14ac:dyDescent="0.2">
      <c r="H475" s="22"/>
      <c r="I475" s="22"/>
      <c r="J475" s="22"/>
      <c r="M475" s="17"/>
      <c r="N475" s="26">
        <f>((G475-1)*(1-(IF(H475="no",0,'MONTH 2'!$B$3)))+1)</f>
        <v>5.0000000000000044E-2</v>
      </c>
      <c r="O475" s="26">
        <f t="shared" si="15"/>
        <v>0</v>
      </c>
      <c r="P475" s="28">
        <f>IF(ISBLANK(M475),,IF(ISBLANK(F475),,(IF(M475="WON-EW",((((F475-1)*J475)*'MONTH 2'!$B$2)+('MONTH 2'!$B$2*(F475-1))),IF(M475="WON",((((F475-1)*J475)*'MONTH 2'!$B$2)+('MONTH 2'!$B$2*(F475-1))),IF(M475="PLACED",((((F475-1)*J475)*'MONTH 2'!$B$2)-'MONTH 2'!$B$2),IF(J475=0,-'MONTH 2'!$B$2,IF(J475=0,-'MONTH 2'!$B$2,-('MONTH 2'!$B$2*2)))))))*E475))</f>
        <v>0</v>
      </c>
      <c r="Q475" s="27">
        <f>IF(ISBLANK(M475),,IF(ISBLANK(G475),,(IF(M475="WON-EW",((((N475-1)*J475)*'MONTH 2'!$B$2)+('MONTH 2'!$B$2*(N475-1))),IF(M475="WON",((((N475-1)*J475)*'MONTH 2'!$B$2)+('MONTH 2'!$B$2*(N475-1))),IF(M475="PLACED",((((N475-1)*J475)*'MONTH 2'!$B$2)-'MONTH 2'!$B$2),IF(J475=0,-'MONTH 2'!$B$2,IF(J475=0,-'MONTH 2'!$B$2,-('MONTH 2'!$B$2*2)))))))*E475))</f>
        <v>0</v>
      </c>
      <c r="R475" s="27">
        <f>IF(ISBLANK(M475),,IF(U475&lt;&gt;1,((IF(M475="WON-EW",(((K475-1)*'MONTH 2'!$B$2)*(1-$B$3))+(((L475-1)*'MONTH 2'!$B$2)*(1-$B$3)),IF(M475="WON",(((K475-1)*'MONTH 2'!$B$2)*(1-$B$3)),IF(M475="PLACED",(((L475-1)*'MONTH 2'!$B$2)*(1-$B$3))-'MONTH 2'!$B$2,IF(J475=0,-'MONTH 2'!$B$2,-('MONTH 2'!$B$2*2))))))*E475),0))</f>
        <v>0</v>
      </c>
      <c r="U475">
        <f t="shared" si="14"/>
        <v>1</v>
      </c>
    </row>
    <row r="476" spans="8:21" ht="16" x14ac:dyDescent="0.2">
      <c r="H476" s="22"/>
      <c r="I476" s="22"/>
      <c r="J476" s="22"/>
      <c r="M476" s="17"/>
      <c r="N476" s="26">
        <f>((G476-1)*(1-(IF(H476="no",0,'MONTH 2'!$B$3)))+1)</f>
        <v>5.0000000000000044E-2</v>
      </c>
      <c r="O476" s="26">
        <f t="shared" si="15"/>
        <v>0</v>
      </c>
      <c r="P476" s="28">
        <f>IF(ISBLANK(M476),,IF(ISBLANK(F476),,(IF(M476="WON-EW",((((F476-1)*J476)*'MONTH 2'!$B$2)+('MONTH 2'!$B$2*(F476-1))),IF(M476="WON",((((F476-1)*J476)*'MONTH 2'!$B$2)+('MONTH 2'!$B$2*(F476-1))),IF(M476="PLACED",((((F476-1)*J476)*'MONTH 2'!$B$2)-'MONTH 2'!$B$2),IF(J476=0,-'MONTH 2'!$B$2,IF(J476=0,-'MONTH 2'!$B$2,-('MONTH 2'!$B$2*2)))))))*E476))</f>
        <v>0</v>
      </c>
      <c r="Q476" s="27">
        <f>IF(ISBLANK(M476),,IF(ISBLANK(G476),,(IF(M476="WON-EW",((((N476-1)*J476)*'MONTH 2'!$B$2)+('MONTH 2'!$B$2*(N476-1))),IF(M476="WON",((((N476-1)*J476)*'MONTH 2'!$B$2)+('MONTH 2'!$B$2*(N476-1))),IF(M476="PLACED",((((N476-1)*J476)*'MONTH 2'!$B$2)-'MONTH 2'!$B$2),IF(J476=0,-'MONTH 2'!$B$2,IF(J476=0,-'MONTH 2'!$B$2,-('MONTH 2'!$B$2*2)))))))*E476))</f>
        <v>0</v>
      </c>
      <c r="R476" s="27">
        <f>IF(ISBLANK(M476),,IF(U476&lt;&gt;1,((IF(M476="WON-EW",(((K476-1)*'MONTH 2'!$B$2)*(1-$B$3))+(((L476-1)*'MONTH 2'!$B$2)*(1-$B$3)),IF(M476="WON",(((K476-1)*'MONTH 2'!$B$2)*(1-$B$3)),IF(M476="PLACED",(((L476-1)*'MONTH 2'!$B$2)*(1-$B$3))-'MONTH 2'!$B$2,IF(J476=0,-'MONTH 2'!$B$2,-('MONTH 2'!$B$2*2))))))*E476),0))</f>
        <v>0</v>
      </c>
      <c r="U476">
        <f t="shared" si="14"/>
        <v>1</v>
      </c>
    </row>
    <row r="477" spans="8:21" ht="16" x14ac:dyDescent="0.2">
      <c r="H477" s="22"/>
      <c r="I477" s="22"/>
      <c r="J477" s="22"/>
      <c r="M477" s="17"/>
      <c r="N477" s="26">
        <f>((G477-1)*(1-(IF(H477="no",0,'MONTH 2'!$B$3)))+1)</f>
        <v>5.0000000000000044E-2</v>
      </c>
      <c r="O477" s="26">
        <f t="shared" si="15"/>
        <v>0</v>
      </c>
      <c r="P477" s="28">
        <f>IF(ISBLANK(M477),,IF(ISBLANK(F477),,(IF(M477="WON-EW",((((F477-1)*J477)*'MONTH 2'!$B$2)+('MONTH 2'!$B$2*(F477-1))),IF(M477="WON",((((F477-1)*J477)*'MONTH 2'!$B$2)+('MONTH 2'!$B$2*(F477-1))),IF(M477="PLACED",((((F477-1)*J477)*'MONTH 2'!$B$2)-'MONTH 2'!$B$2),IF(J477=0,-'MONTH 2'!$B$2,IF(J477=0,-'MONTH 2'!$B$2,-('MONTH 2'!$B$2*2)))))))*E477))</f>
        <v>0</v>
      </c>
      <c r="Q477" s="27">
        <f>IF(ISBLANK(M477),,IF(ISBLANK(G477),,(IF(M477="WON-EW",((((N477-1)*J477)*'MONTH 2'!$B$2)+('MONTH 2'!$B$2*(N477-1))),IF(M477="WON",((((N477-1)*J477)*'MONTH 2'!$B$2)+('MONTH 2'!$B$2*(N477-1))),IF(M477="PLACED",((((N477-1)*J477)*'MONTH 2'!$B$2)-'MONTH 2'!$B$2),IF(J477=0,-'MONTH 2'!$B$2,IF(J477=0,-'MONTH 2'!$B$2,-('MONTH 2'!$B$2*2)))))))*E477))</f>
        <v>0</v>
      </c>
      <c r="R477" s="27">
        <f>IF(ISBLANK(M477),,IF(U477&lt;&gt;1,((IF(M477="WON-EW",(((K477-1)*'MONTH 2'!$B$2)*(1-$B$3))+(((L477-1)*'MONTH 2'!$B$2)*(1-$B$3)),IF(M477="WON",(((K477-1)*'MONTH 2'!$B$2)*(1-$B$3)),IF(M477="PLACED",(((L477-1)*'MONTH 2'!$B$2)*(1-$B$3))-'MONTH 2'!$B$2,IF(J477=0,-'MONTH 2'!$B$2,-('MONTH 2'!$B$2*2))))))*E477),0))</f>
        <v>0</v>
      </c>
      <c r="U477">
        <f t="shared" ref="U477:U540" si="16">IF(ISBLANK(K477),1,IF(ISBLANK(L477),2,99))</f>
        <v>1</v>
      </c>
    </row>
    <row r="478" spans="8:21" ht="16" x14ac:dyDescent="0.2">
      <c r="H478" s="22"/>
      <c r="I478" s="22"/>
      <c r="J478" s="22"/>
      <c r="M478" s="17"/>
      <c r="N478" s="26">
        <f>((G478-1)*(1-(IF(H478="no",0,'MONTH 2'!$B$3)))+1)</f>
        <v>5.0000000000000044E-2</v>
      </c>
      <c r="O478" s="26">
        <f t="shared" si="15"/>
        <v>0</v>
      </c>
      <c r="P478" s="28">
        <f>IF(ISBLANK(M478),,IF(ISBLANK(F478),,(IF(M478="WON-EW",((((F478-1)*J478)*'MONTH 2'!$B$2)+('MONTH 2'!$B$2*(F478-1))),IF(M478="WON",((((F478-1)*J478)*'MONTH 2'!$B$2)+('MONTH 2'!$B$2*(F478-1))),IF(M478="PLACED",((((F478-1)*J478)*'MONTH 2'!$B$2)-'MONTH 2'!$B$2),IF(J478=0,-'MONTH 2'!$B$2,IF(J478=0,-'MONTH 2'!$B$2,-('MONTH 2'!$B$2*2)))))))*E478))</f>
        <v>0</v>
      </c>
      <c r="Q478" s="27">
        <f>IF(ISBLANK(M478),,IF(ISBLANK(G478),,(IF(M478="WON-EW",((((N478-1)*J478)*'MONTH 2'!$B$2)+('MONTH 2'!$B$2*(N478-1))),IF(M478="WON",((((N478-1)*J478)*'MONTH 2'!$B$2)+('MONTH 2'!$B$2*(N478-1))),IF(M478="PLACED",((((N478-1)*J478)*'MONTH 2'!$B$2)-'MONTH 2'!$B$2),IF(J478=0,-'MONTH 2'!$B$2,IF(J478=0,-'MONTH 2'!$B$2,-('MONTH 2'!$B$2*2)))))))*E478))</f>
        <v>0</v>
      </c>
      <c r="R478" s="27">
        <f>IF(ISBLANK(M478),,IF(U478&lt;&gt;1,((IF(M478="WON-EW",(((K478-1)*'MONTH 2'!$B$2)*(1-$B$3))+(((L478-1)*'MONTH 2'!$B$2)*(1-$B$3)),IF(M478="WON",(((K478-1)*'MONTH 2'!$B$2)*(1-$B$3)),IF(M478="PLACED",(((L478-1)*'MONTH 2'!$B$2)*(1-$B$3))-'MONTH 2'!$B$2,IF(J478=0,-'MONTH 2'!$B$2,-('MONTH 2'!$B$2*2))))))*E478),0))</f>
        <v>0</v>
      </c>
      <c r="U478">
        <f t="shared" si="16"/>
        <v>1</v>
      </c>
    </row>
    <row r="479" spans="8:21" ht="16" x14ac:dyDescent="0.2">
      <c r="H479" s="22"/>
      <c r="I479" s="22"/>
      <c r="J479" s="22"/>
      <c r="M479" s="17"/>
      <c r="N479" s="26">
        <f>((G479-1)*(1-(IF(H479="no",0,'MONTH 2'!$B$3)))+1)</f>
        <v>5.0000000000000044E-2</v>
      </c>
      <c r="O479" s="26">
        <f t="shared" si="15"/>
        <v>0</v>
      </c>
      <c r="P479" s="28">
        <f>IF(ISBLANK(M479),,IF(ISBLANK(F479),,(IF(M479="WON-EW",((((F479-1)*J479)*'MONTH 2'!$B$2)+('MONTH 2'!$B$2*(F479-1))),IF(M479="WON",((((F479-1)*J479)*'MONTH 2'!$B$2)+('MONTH 2'!$B$2*(F479-1))),IF(M479="PLACED",((((F479-1)*J479)*'MONTH 2'!$B$2)-'MONTH 2'!$B$2),IF(J479=0,-'MONTH 2'!$B$2,IF(J479=0,-'MONTH 2'!$B$2,-('MONTH 2'!$B$2*2)))))))*E479))</f>
        <v>0</v>
      </c>
      <c r="Q479" s="27">
        <f>IF(ISBLANK(M479),,IF(ISBLANK(G479),,(IF(M479="WON-EW",((((N479-1)*J479)*'MONTH 2'!$B$2)+('MONTH 2'!$B$2*(N479-1))),IF(M479="WON",((((N479-1)*J479)*'MONTH 2'!$B$2)+('MONTH 2'!$B$2*(N479-1))),IF(M479="PLACED",((((N479-1)*J479)*'MONTH 2'!$B$2)-'MONTH 2'!$B$2),IF(J479=0,-'MONTH 2'!$B$2,IF(J479=0,-'MONTH 2'!$B$2,-('MONTH 2'!$B$2*2)))))))*E479))</f>
        <v>0</v>
      </c>
      <c r="R479" s="27">
        <f>IF(ISBLANK(M479),,IF(U479&lt;&gt;1,((IF(M479="WON-EW",(((K479-1)*'MONTH 2'!$B$2)*(1-$B$3))+(((L479-1)*'MONTH 2'!$B$2)*(1-$B$3)),IF(M479="WON",(((K479-1)*'MONTH 2'!$B$2)*(1-$B$3)),IF(M479="PLACED",(((L479-1)*'MONTH 2'!$B$2)*(1-$B$3))-'MONTH 2'!$B$2,IF(J479=0,-'MONTH 2'!$B$2,-('MONTH 2'!$B$2*2))))))*E479),0))</f>
        <v>0</v>
      </c>
      <c r="U479">
        <f t="shared" si="16"/>
        <v>1</v>
      </c>
    </row>
    <row r="480" spans="8:21" ht="16" x14ac:dyDescent="0.2">
      <c r="H480" s="22"/>
      <c r="I480" s="22"/>
      <c r="J480" s="22"/>
      <c r="M480" s="17"/>
      <c r="N480" s="26">
        <f>((G480-1)*(1-(IF(H480="no",0,'MONTH 2'!$B$3)))+1)</f>
        <v>5.0000000000000044E-2</v>
      </c>
      <c r="O480" s="26">
        <f t="shared" si="15"/>
        <v>0</v>
      </c>
      <c r="P480" s="28">
        <f>IF(ISBLANK(M480),,IF(ISBLANK(F480),,(IF(M480="WON-EW",((((F480-1)*J480)*'MONTH 2'!$B$2)+('MONTH 2'!$B$2*(F480-1))),IF(M480="WON",((((F480-1)*J480)*'MONTH 2'!$B$2)+('MONTH 2'!$B$2*(F480-1))),IF(M480="PLACED",((((F480-1)*J480)*'MONTH 2'!$B$2)-'MONTH 2'!$B$2),IF(J480=0,-'MONTH 2'!$B$2,IF(J480=0,-'MONTH 2'!$B$2,-('MONTH 2'!$B$2*2)))))))*E480))</f>
        <v>0</v>
      </c>
      <c r="Q480" s="27">
        <f>IF(ISBLANK(M480),,IF(ISBLANK(G480),,(IF(M480="WON-EW",((((N480-1)*J480)*'MONTH 2'!$B$2)+('MONTH 2'!$B$2*(N480-1))),IF(M480="WON",((((N480-1)*J480)*'MONTH 2'!$B$2)+('MONTH 2'!$B$2*(N480-1))),IF(M480="PLACED",((((N480-1)*J480)*'MONTH 2'!$B$2)-'MONTH 2'!$B$2),IF(J480=0,-'MONTH 2'!$B$2,IF(J480=0,-'MONTH 2'!$B$2,-('MONTH 2'!$B$2*2)))))))*E480))</f>
        <v>0</v>
      </c>
      <c r="R480" s="27">
        <f>IF(ISBLANK(M480),,IF(U480&lt;&gt;1,((IF(M480="WON-EW",(((K480-1)*'MONTH 2'!$B$2)*(1-$B$3))+(((L480-1)*'MONTH 2'!$B$2)*(1-$B$3)),IF(M480="WON",(((K480-1)*'MONTH 2'!$B$2)*(1-$B$3)),IF(M480="PLACED",(((L480-1)*'MONTH 2'!$B$2)*(1-$B$3))-'MONTH 2'!$B$2,IF(J480=0,-'MONTH 2'!$B$2,-('MONTH 2'!$B$2*2))))))*E480),0))</f>
        <v>0</v>
      </c>
      <c r="U480">
        <f t="shared" si="16"/>
        <v>1</v>
      </c>
    </row>
    <row r="481" spans="8:21" ht="16" x14ac:dyDescent="0.2">
      <c r="H481" s="22"/>
      <c r="I481" s="22"/>
      <c r="J481" s="22"/>
      <c r="M481" s="17"/>
      <c r="N481" s="26">
        <f>((G481-1)*(1-(IF(H481="no",0,'MONTH 2'!$B$3)))+1)</f>
        <v>5.0000000000000044E-2</v>
      </c>
      <c r="O481" s="26">
        <f t="shared" si="15"/>
        <v>0</v>
      </c>
      <c r="P481" s="28">
        <f>IF(ISBLANK(M481),,IF(ISBLANK(F481),,(IF(M481="WON-EW",((((F481-1)*J481)*'MONTH 2'!$B$2)+('MONTH 2'!$B$2*(F481-1))),IF(M481="WON",((((F481-1)*J481)*'MONTH 2'!$B$2)+('MONTH 2'!$B$2*(F481-1))),IF(M481="PLACED",((((F481-1)*J481)*'MONTH 2'!$B$2)-'MONTH 2'!$B$2),IF(J481=0,-'MONTH 2'!$B$2,IF(J481=0,-'MONTH 2'!$B$2,-('MONTH 2'!$B$2*2)))))))*E481))</f>
        <v>0</v>
      </c>
      <c r="Q481" s="27">
        <f>IF(ISBLANK(M481),,IF(ISBLANK(G481),,(IF(M481="WON-EW",((((N481-1)*J481)*'MONTH 2'!$B$2)+('MONTH 2'!$B$2*(N481-1))),IF(M481="WON",((((N481-1)*J481)*'MONTH 2'!$B$2)+('MONTH 2'!$B$2*(N481-1))),IF(M481="PLACED",((((N481-1)*J481)*'MONTH 2'!$B$2)-'MONTH 2'!$B$2),IF(J481=0,-'MONTH 2'!$B$2,IF(J481=0,-'MONTH 2'!$B$2,-('MONTH 2'!$B$2*2)))))))*E481))</f>
        <v>0</v>
      </c>
      <c r="R481" s="27">
        <f>IF(ISBLANK(M481),,IF(U481&lt;&gt;1,((IF(M481="WON-EW",(((K481-1)*'MONTH 2'!$B$2)*(1-$B$3))+(((L481-1)*'MONTH 2'!$B$2)*(1-$B$3)),IF(M481="WON",(((K481-1)*'MONTH 2'!$B$2)*(1-$B$3)),IF(M481="PLACED",(((L481-1)*'MONTH 2'!$B$2)*(1-$B$3))-'MONTH 2'!$B$2,IF(J481=0,-'MONTH 2'!$B$2,-('MONTH 2'!$B$2*2))))))*E481),0))</f>
        <v>0</v>
      </c>
      <c r="U481">
        <f t="shared" si="16"/>
        <v>1</v>
      </c>
    </row>
    <row r="482" spans="8:21" ht="16" x14ac:dyDescent="0.2">
      <c r="H482" s="22"/>
      <c r="I482" s="22"/>
      <c r="J482" s="22"/>
      <c r="M482" s="17"/>
      <c r="N482" s="26">
        <f>((G482-1)*(1-(IF(H482="no",0,'MONTH 2'!$B$3)))+1)</f>
        <v>5.0000000000000044E-2</v>
      </c>
      <c r="O482" s="26">
        <f t="shared" si="15"/>
        <v>0</v>
      </c>
      <c r="P482" s="28">
        <f>IF(ISBLANK(M482),,IF(ISBLANK(F482),,(IF(M482="WON-EW",((((F482-1)*J482)*'MONTH 2'!$B$2)+('MONTH 2'!$B$2*(F482-1))),IF(M482="WON",((((F482-1)*J482)*'MONTH 2'!$B$2)+('MONTH 2'!$B$2*(F482-1))),IF(M482="PLACED",((((F482-1)*J482)*'MONTH 2'!$B$2)-'MONTH 2'!$B$2),IF(J482=0,-'MONTH 2'!$B$2,IF(J482=0,-'MONTH 2'!$B$2,-('MONTH 2'!$B$2*2)))))))*E482))</f>
        <v>0</v>
      </c>
      <c r="Q482" s="27">
        <f>IF(ISBLANK(M482),,IF(ISBLANK(G482),,(IF(M482="WON-EW",((((N482-1)*J482)*'MONTH 2'!$B$2)+('MONTH 2'!$B$2*(N482-1))),IF(M482="WON",((((N482-1)*J482)*'MONTH 2'!$B$2)+('MONTH 2'!$B$2*(N482-1))),IF(M482="PLACED",((((N482-1)*J482)*'MONTH 2'!$B$2)-'MONTH 2'!$B$2),IF(J482=0,-'MONTH 2'!$B$2,IF(J482=0,-'MONTH 2'!$B$2,-('MONTH 2'!$B$2*2)))))))*E482))</f>
        <v>0</v>
      </c>
      <c r="R482" s="27">
        <f>IF(ISBLANK(M482),,IF(U482&lt;&gt;1,((IF(M482="WON-EW",(((K482-1)*'MONTH 2'!$B$2)*(1-$B$3))+(((L482-1)*'MONTH 2'!$B$2)*(1-$B$3)),IF(M482="WON",(((K482-1)*'MONTH 2'!$B$2)*(1-$B$3)),IF(M482="PLACED",(((L482-1)*'MONTH 2'!$B$2)*(1-$B$3))-'MONTH 2'!$B$2,IF(J482=0,-'MONTH 2'!$B$2,-('MONTH 2'!$B$2*2))))))*E482),0))</f>
        <v>0</v>
      </c>
      <c r="U482">
        <f t="shared" si="16"/>
        <v>1</v>
      </c>
    </row>
    <row r="483" spans="8:21" ht="16" x14ac:dyDescent="0.2">
      <c r="H483" s="22"/>
      <c r="I483" s="22"/>
      <c r="J483" s="22"/>
      <c r="M483" s="17"/>
      <c r="N483" s="26">
        <f>((G483-1)*(1-(IF(H483="no",0,'MONTH 2'!$B$3)))+1)</f>
        <v>5.0000000000000044E-2</v>
      </c>
      <c r="O483" s="26">
        <f t="shared" ref="O483:O546" si="17">E483*IF(I483="yes",2,1)</f>
        <v>0</v>
      </c>
      <c r="P483" s="28">
        <f>IF(ISBLANK(M483),,IF(ISBLANK(F483),,(IF(M483="WON-EW",((((F483-1)*J483)*'MONTH 2'!$B$2)+('MONTH 2'!$B$2*(F483-1))),IF(M483="WON",((((F483-1)*J483)*'MONTH 2'!$B$2)+('MONTH 2'!$B$2*(F483-1))),IF(M483="PLACED",((((F483-1)*J483)*'MONTH 2'!$B$2)-'MONTH 2'!$B$2),IF(J483=0,-'MONTH 2'!$B$2,IF(J483=0,-'MONTH 2'!$B$2,-('MONTH 2'!$B$2*2)))))))*E483))</f>
        <v>0</v>
      </c>
      <c r="Q483" s="27">
        <f>IF(ISBLANK(M483),,IF(ISBLANK(G483),,(IF(M483="WON-EW",((((N483-1)*J483)*'MONTH 2'!$B$2)+('MONTH 2'!$B$2*(N483-1))),IF(M483="WON",((((N483-1)*J483)*'MONTH 2'!$B$2)+('MONTH 2'!$B$2*(N483-1))),IF(M483="PLACED",((((N483-1)*J483)*'MONTH 2'!$B$2)-'MONTH 2'!$B$2),IF(J483=0,-'MONTH 2'!$B$2,IF(J483=0,-'MONTH 2'!$B$2,-('MONTH 2'!$B$2*2)))))))*E483))</f>
        <v>0</v>
      </c>
      <c r="R483" s="27">
        <f>IF(ISBLANK(M483),,IF(U483&lt;&gt;1,((IF(M483="WON-EW",(((K483-1)*'MONTH 2'!$B$2)*(1-$B$3))+(((L483-1)*'MONTH 2'!$B$2)*(1-$B$3)),IF(M483="WON",(((K483-1)*'MONTH 2'!$B$2)*(1-$B$3)),IF(M483="PLACED",(((L483-1)*'MONTH 2'!$B$2)*(1-$B$3))-'MONTH 2'!$B$2,IF(J483=0,-'MONTH 2'!$B$2,-('MONTH 2'!$B$2*2))))))*E483),0))</f>
        <v>0</v>
      </c>
      <c r="U483">
        <f t="shared" si="16"/>
        <v>1</v>
      </c>
    </row>
    <row r="484" spans="8:21" ht="16" x14ac:dyDescent="0.2">
      <c r="H484" s="22"/>
      <c r="I484" s="22"/>
      <c r="J484" s="22"/>
      <c r="M484" s="17"/>
      <c r="N484" s="26">
        <f>((G484-1)*(1-(IF(H484="no",0,'MONTH 2'!$B$3)))+1)</f>
        <v>5.0000000000000044E-2</v>
      </c>
      <c r="O484" s="26">
        <f t="shared" si="17"/>
        <v>0</v>
      </c>
      <c r="P484" s="28">
        <f>IF(ISBLANK(M484),,IF(ISBLANK(F484),,(IF(M484="WON-EW",((((F484-1)*J484)*'MONTH 2'!$B$2)+('MONTH 2'!$B$2*(F484-1))),IF(M484="WON",((((F484-1)*J484)*'MONTH 2'!$B$2)+('MONTH 2'!$B$2*(F484-1))),IF(M484="PLACED",((((F484-1)*J484)*'MONTH 2'!$B$2)-'MONTH 2'!$B$2),IF(J484=0,-'MONTH 2'!$B$2,IF(J484=0,-'MONTH 2'!$B$2,-('MONTH 2'!$B$2*2)))))))*E484))</f>
        <v>0</v>
      </c>
      <c r="Q484" s="27">
        <f>IF(ISBLANK(M484),,IF(ISBLANK(G484),,(IF(M484="WON-EW",((((N484-1)*J484)*'MONTH 2'!$B$2)+('MONTH 2'!$B$2*(N484-1))),IF(M484="WON",((((N484-1)*J484)*'MONTH 2'!$B$2)+('MONTH 2'!$B$2*(N484-1))),IF(M484="PLACED",((((N484-1)*J484)*'MONTH 2'!$B$2)-'MONTH 2'!$B$2),IF(J484=0,-'MONTH 2'!$B$2,IF(J484=0,-'MONTH 2'!$B$2,-('MONTH 2'!$B$2*2)))))))*E484))</f>
        <v>0</v>
      </c>
      <c r="R484" s="27">
        <f>IF(ISBLANK(M484),,IF(U484&lt;&gt;1,((IF(M484="WON-EW",(((K484-1)*'MONTH 2'!$B$2)*(1-$B$3))+(((L484-1)*'MONTH 2'!$B$2)*(1-$B$3)),IF(M484="WON",(((K484-1)*'MONTH 2'!$B$2)*(1-$B$3)),IF(M484="PLACED",(((L484-1)*'MONTH 2'!$B$2)*(1-$B$3))-'MONTH 2'!$B$2,IF(J484=0,-'MONTH 2'!$B$2,-('MONTH 2'!$B$2*2))))))*E484),0))</f>
        <v>0</v>
      </c>
      <c r="U484">
        <f t="shared" si="16"/>
        <v>1</v>
      </c>
    </row>
    <row r="485" spans="8:21" ht="16" x14ac:dyDescent="0.2">
      <c r="H485" s="22"/>
      <c r="I485" s="22"/>
      <c r="J485" s="22"/>
      <c r="M485" s="17"/>
      <c r="N485" s="26">
        <f>((G485-1)*(1-(IF(H485="no",0,'MONTH 2'!$B$3)))+1)</f>
        <v>5.0000000000000044E-2</v>
      </c>
      <c r="O485" s="26">
        <f t="shared" si="17"/>
        <v>0</v>
      </c>
      <c r="P485" s="28">
        <f>IF(ISBLANK(M485),,IF(ISBLANK(F485),,(IF(M485="WON-EW",((((F485-1)*J485)*'MONTH 2'!$B$2)+('MONTH 2'!$B$2*(F485-1))),IF(M485="WON",((((F485-1)*J485)*'MONTH 2'!$B$2)+('MONTH 2'!$B$2*(F485-1))),IF(M485="PLACED",((((F485-1)*J485)*'MONTH 2'!$B$2)-'MONTH 2'!$B$2),IF(J485=0,-'MONTH 2'!$B$2,IF(J485=0,-'MONTH 2'!$B$2,-('MONTH 2'!$B$2*2)))))))*E485))</f>
        <v>0</v>
      </c>
      <c r="Q485" s="27">
        <f>IF(ISBLANK(M485),,IF(ISBLANK(G485),,(IF(M485="WON-EW",((((N485-1)*J485)*'MONTH 2'!$B$2)+('MONTH 2'!$B$2*(N485-1))),IF(M485="WON",((((N485-1)*J485)*'MONTH 2'!$B$2)+('MONTH 2'!$B$2*(N485-1))),IF(M485="PLACED",((((N485-1)*J485)*'MONTH 2'!$B$2)-'MONTH 2'!$B$2),IF(J485=0,-'MONTH 2'!$B$2,IF(J485=0,-'MONTH 2'!$B$2,-('MONTH 2'!$B$2*2)))))))*E485))</f>
        <v>0</v>
      </c>
      <c r="R485" s="27">
        <f>IF(ISBLANK(M485),,IF(U485&lt;&gt;1,((IF(M485="WON-EW",(((K485-1)*'MONTH 2'!$B$2)*(1-$B$3))+(((L485-1)*'MONTH 2'!$B$2)*(1-$B$3)),IF(M485="WON",(((K485-1)*'MONTH 2'!$B$2)*(1-$B$3)),IF(M485="PLACED",(((L485-1)*'MONTH 2'!$B$2)*(1-$B$3))-'MONTH 2'!$B$2,IF(J485=0,-'MONTH 2'!$B$2,-('MONTH 2'!$B$2*2))))))*E485),0))</f>
        <v>0</v>
      </c>
      <c r="U485">
        <f t="shared" si="16"/>
        <v>1</v>
      </c>
    </row>
    <row r="486" spans="8:21" ht="16" x14ac:dyDescent="0.2">
      <c r="H486" s="22"/>
      <c r="I486" s="22"/>
      <c r="J486" s="22"/>
      <c r="M486" s="17"/>
      <c r="N486" s="26">
        <f>((G486-1)*(1-(IF(H486="no",0,'MONTH 2'!$B$3)))+1)</f>
        <v>5.0000000000000044E-2</v>
      </c>
      <c r="O486" s="26">
        <f t="shared" si="17"/>
        <v>0</v>
      </c>
      <c r="P486" s="28">
        <f>IF(ISBLANK(M486),,IF(ISBLANK(F486),,(IF(M486="WON-EW",((((F486-1)*J486)*'MONTH 2'!$B$2)+('MONTH 2'!$B$2*(F486-1))),IF(M486="WON",((((F486-1)*J486)*'MONTH 2'!$B$2)+('MONTH 2'!$B$2*(F486-1))),IF(M486="PLACED",((((F486-1)*J486)*'MONTH 2'!$B$2)-'MONTH 2'!$B$2),IF(J486=0,-'MONTH 2'!$B$2,IF(J486=0,-'MONTH 2'!$B$2,-('MONTH 2'!$B$2*2)))))))*E486))</f>
        <v>0</v>
      </c>
      <c r="Q486" s="27">
        <f>IF(ISBLANK(M486),,IF(ISBLANK(G486),,(IF(M486="WON-EW",((((N486-1)*J486)*'MONTH 2'!$B$2)+('MONTH 2'!$B$2*(N486-1))),IF(M486="WON",((((N486-1)*J486)*'MONTH 2'!$B$2)+('MONTH 2'!$B$2*(N486-1))),IF(M486="PLACED",((((N486-1)*J486)*'MONTH 2'!$B$2)-'MONTH 2'!$B$2),IF(J486=0,-'MONTH 2'!$B$2,IF(J486=0,-'MONTH 2'!$B$2,-('MONTH 2'!$B$2*2)))))))*E486))</f>
        <v>0</v>
      </c>
      <c r="R486" s="27">
        <f>IF(ISBLANK(M486),,IF(U486&lt;&gt;1,((IF(M486="WON-EW",(((K486-1)*'MONTH 2'!$B$2)*(1-$B$3))+(((L486-1)*'MONTH 2'!$B$2)*(1-$B$3)),IF(M486="WON",(((K486-1)*'MONTH 2'!$B$2)*(1-$B$3)),IF(M486="PLACED",(((L486-1)*'MONTH 2'!$B$2)*(1-$B$3))-'MONTH 2'!$B$2,IF(J486=0,-'MONTH 2'!$B$2,-('MONTH 2'!$B$2*2))))))*E486),0))</f>
        <v>0</v>
      </c>
      <c r="U486">
        <f t="shared" si="16"/>
        <v>1</v>
      </c>
    </row>
    <row r="487" spans="8:21" ht="16" x14ac:dyDescent="0.2">
      <c r="H487" s="22"/>
      <c r="I487" s="22"/>
      <c r="J487" s="22"/>
      <c r="M487" s="17"/>
      <c r="N487" s="26">
        <f>((G487-1)*(1-(IF(H487="no",0,'MONTH 2'!$B$3)))+1)</f>
        <v>5.0000000000000044E-2</v>
      </c>
      <c r="O487" s="26">
        <f t="shared" si="17"/>
        <v>0</v>
      </c>
      <c r="P487" s="28">
        <f>IF(ISBLANK(M487),,IF(ISBLANK(F487),,(IF(M487="WON-EW",((((F487-1)*J487)*'MONTH 2'!$B$2)+('MONTH 2'!$B$2*(F487-1))),IF(M487="WON",((((F487-1)*J487)*'MONTH 2'!$B$2)+('MONTH 2'!$B$2*(F487-1))),IF(M487="PLACED",((((F487-1)*J487)*'MONTH 2'!$B$2)-'MONTH 2'!$B$2),IF(J487=0,-'MONTH 2'!$B$2,IF(J487=0,-'MONTH 2'!$B$2,-('MONTH 2'!$B$2*2)))))))*E487))</f>
        <v>0</v>
      </c>
      <c r="Q487" s="27">
        <f>IF(ISBLANK(M487),,IF(ISBLANK(G487),,(IF(M487="WON-EW",((((N487-1)*J487)*'MONTH 2'!$B$2)+('MONTH 2'!$B$2*(N487-1))),IF(M487="WON",((((N487-1)*J487)*'MONTH 2'!$B$2)+('MONTH 2'!$B$2*(N487-1))),IF(M487="PLACED",((((N487-1)*J487)*'MONTH 2'!$B$2)-'MONTH 2'!$B$2),IF(J487=0,-'MONTH 2'!$B$2,IF(J487=0,-'MONTH 2'!$B$2,-('MONTH 2'!$B$2*2)))))))*E487))</f>
        <v>0</v>
      </c>
      <c r="R487" s="27">
        <f>IF(ISBLANK(M487),,IF(U487&lt;&gt;1,((IF(M487="WON-EW",(((K487-1)*'MONTH 2'!$B$2)*(1-$B$3))+(((L487-1)*'MONTH 2'!$B$2)*(1-$B$3)),IF(M487="WON",(((K487-1)*'MONTH 2'!$B$2)*(1-$B$3)),IF(M487="PLACED",(((L487-1)*'MONTH 2'!$B$2)*(1-$B$3))-'MONTH 2'!$B$2,IF(J487=0,-'MONTH 2'!$B$2,-('MONTH 2'!$B$2*2))))))*E487),0))</f>
        <v>0</v>
      </c>
      <c r="U487">
        <f t="shared" si="16"/>
        <v>1</v>
      </c>
    </row>
    <row r="488" spans="8:21" ht="16" x14ac:dyDescent="0.2">
      <c r="H488" s="22"/>
      <c r="I488" s="22"/>
      <c r="J488" s="22"/>
      <c r="M488" s="17"/>
      <c r="N488" s="26">
        <f>((G488-1)*(1-(IF(H488="no",0,'MONTH 2'!$B$3)))+1)</f>
        <v>5.0000000000000044E-2</v>
      </c>
      <c r="O488" s="26">
        <f t="shared" si="17"/>
        <v>0</v>
      </c>
      <c r="P488" s="28">
        <f>IF(ISBLANK(M488),,IF(ISBLANK(F488),,(IF(M488="WON-EW",((((F488-1)*J488)*'MONTH 2'!$B$2)+('MONTH 2'!$B$2*(F488-1))),IF(M488="WON",((((F488-1)*J488)*'MONTH 2'!$B$2)+('MONTH 2'!$B$2*(F488-1))),IF(M488="PLACED",((((F488-1)*J488)*'MONTH 2'!$B$2)-'MONTH 2'!$B$2),IF(J488=0,-'MONTH 2'!$B$2,IF(J488=0,-'MONTH 2'!$B$2,-('MONTH 2'!$B$2*2)))))))*E488))</f>
        <v>0</v>
      </c>
      <c r="Q488" s="27">
        <f>IF(ISBLANK(M488),,IF(ISBLANK(G488),,(IF(M488="WON-EW",((((N488-1)*J488)*'MONTH 2'!$B$2)+('MONTH 2'!$B$2*(N488-1))),IF(M488="WON",((((N488-1)*J488)*'MONTH 2'!$B$2)+('MONTH 2'!$B$2*(N488-1))),IF(M488="PLACED",((((N488-1)*J488)*'MONTH 2'!$B$2)-'MONTH 2'!$B$2),IF(J488=0,-'MONTH 2'!$B$2,IF(J488=0,-'MONTH 2'!$B$2,-('MONTH 2'!$B$2*2)))))))*E488))</f>
        <v>0</v>
      </c>
      <c r="R488" s="27">
        <f>IF(ISBLANK(M488),,IF(U488&lt;&gt;1,((IF(M488="WON-EW",(((K488-1)*'MONTH 2'!$B$2)*(1-$B$3))+(((L488-1)*'MONTH 2'!$B$2)*(1-$B$3)),IF(M488="WON",(((K488-1)*'MONTH 2'!$B$2)*(1-$B$3)),IF(M488="PLACED",(((L488-1)*'MONTH 2'!$B$2)*(1-$B$3))-'MONTH 2'!$B$2,IF(J488=0,-'MONTH 2'!$B$2,-('MONTH 2'!$B$2*2))))))*E488),0))</f>
        <v>0</v>
      </c>
      <c r="U488">
        <f t="shared" si="16"/>
        <v>1</v>
      </c>
    </row>
    <row r="489" spans="8:21" ht="16" x14ac:dyDescent="0.2">
      <c r="H489" s="22"/>
      <c r="I489" s="22"/>
      <c r="J489" s="22"/>
      <c r="M489" s="17"/>
      <c r="N489" s="26">
        <f>((G489-1)*(1-(IF(H489="no",0,'MONTH 2'!$B$3)))+1)</f>
        <v>5.0000000000000044E-2</v>
      </c>
      <c r="O489" s="26">
        <f t="shared" si="17"/>
        <v>0</v>
      </c>
      <c r="P489" s="28">
        <f>IF(ISBLANK(M489),,IF(ISBLANK(F489),,(IF(M489="WON-EW",((((F489-1)*J489)*'MONTH 2'!$B$2)+('MONTH 2'!$B$2*(F489-1))),IF(M489="WON",((((F489-1)*J489)*'MONTH 2'!$B$2)+('MONTH 2'!$B$2*(F489-1))),IF(M489="PLACED",((((F489-1)*J489)*'MONTH 2'!$B$2)-'MONTH 2'!$B$2),IF(J489=0,-'MONTH 2'!$B$2,IF(J489=0,-'MONTH 2'!$B$2,-('MONTH 2'!$B$2*2)))))))*E489))</f>
        <v>0</v>
      </c>
      <c r="Q489" s="27">
        <f>IF(ISBLANK(M489),,IF(ISBLANK(G489),,(IF(M489="WON-EW",((((N489-1)*J489)*'MONTH 2'!$B$2)+('MONTH 2'!$B$2*(N489-1))),IF(M489="WON",((((N489-1)*J489)*'MONTH 2'!$B$2)+('MONTH 2'!$B$2*(N489-1))),IF(M489="PLACED",((((N489-1)*J489)*'MONTH 2'!$B$2)-'MONTH 2'!$B$2),IF(J489=0,-'MONTH 2'!$B$2,IF(J489=0,-'MONTH 2'!$B$2,-('MONTH 2'!$B$2*2)))))))*E489))</f>
        <v>0</v>
      </c>
      <c r="R489" s="27">
        <f>IF(ISBLANK(M489),,IF(U489&lt;&gt;1,((IF(M489="WON-EW",(((K489-1)*'MONTH 2'!$B$2)*(1-$B$3))+(((L489-1)*'MONTH 2'!$B$2)*(1-$B$3)),IF(M489="WON",(((K489-1)*'MONTH 2'!$B$2)*(1-$B$3)),IF(M489="PLACED",(((L489-1)*'MONTH 2'!$B$2)*(1-$B$3))-'MONTH 2'!$B$2,IF(J489=0,-'MONTH 2'!$B$2,-('MONTH 2'!$B$2*2))))))*E489),0))</f>
        <v>0</v>
      </c>
      <c r="U489">
        <f t="shared" si="16"/>
        <v>1</v>
      </c>
    </row>
    <row r="490" spans="8:21" ht="16" x14ac:dyDescent="0.2">
      <c r="H490" s="22"/>
      <c r="I490" s="22"/>
      <c r="J490" s="22"/>
      <c r="M490" s="17"/>
      <c r="N490" s="26">
        <f>((G490-1)*(1-(IF(H490="no",0,'MONTH 2'!$B$3)))+1)</f>
        <v>5.0000000000000044E-2</v>
      </c>
      <c r="O490" s="26">
        <f t="shared" si="17"/>
        <v>0</v>
      </c>
      <c r="P490" s="28">
        <f>IF(ISBLANK(M490),,IF(ISBLANK(F490),,(IF(M490="WON-EW",((((F490-1)*J490)*'MONTH 2'!$B$2)+('MONTH 2'!$B$2*(F490-1))),IF(M490="WON",((((F490-1)*J490)*'MONTH 2'!$B$2)+('MONTH 2'!$B$2*(F490-1))),IF(M490="PLACED",((((F490-1)*J490)*'MONTH 2'!$B$2)-'MONTH 2'!$B$2),IF(J490=0,-'MONTH 2'!$B$2,IF(J490=0,-'MONTH 2'!$B$2,-('MONTH 2'!$B$2*2)))))))*E490))</f>
        <v>0</v>
      </c>
      <c r="Q490" s="27">
        <f>IF(ISBLANK(M490),,IF(ISBLANK(G490),,(IF(M490="WON-EW",((((N490-1)*J490)*'MONTH 2'!$B$2)+('MONTH 2'!$B$2*(N490-1))),IF(M490="WON",((((N490-1)*J490)*'MONTH 2'!$B$2)+('MONTH 2'!$B$2*(N490-1))),IF(M490="PLACED",((((N490-1)*J490)*'MONTH 2'!$B$2)-'MONTH 2'!$B$2),IF(J490=0,-'MONTH 2'!$B$2,IF(J490=0,-'MONTH 2'!$B$2,-('MONTH 2'!$B$2*2)))))))*E490))</f>
        <v>0</v>
      </c>
      <c r="R490" s="27">
        <f>IF(ISBLANK(M490),,IF(U490&lt;&gt;1,((IF(M490="WON-EW",(((K490-1)*'MONTH 2'!$B$2)*(1-$B$3))+(((L490-1)*'MONTH 2'!$B$2)*(1-$B$3)),IF(M490="WON",(((K490-1)*'MONTH 2'!$B$2)*(1-$B$3)),IF(M490="PLACED",(((L490-1)*'MONTH 2'!$B$2)*(1-$B$3))-'MONTH 2'!$B$2,IF(J490=0,-'MONTH 2'!$B$2,-('MONTH 2'!$B$2*2))))))*E490),0))</f>
        <v>0</v>
      </c>
      <c r="U490">
        <f t="shared" si="16"/>
        <v>1</v>
      </c>
    </row>
    <row r="491" spans="8:21" ht="16" x14ac:dyDescent="0.2">
      <c r="H491" s="22"/>
      <c r="I491" s="22"/>
      <c r="J491" s="22"/>
      <c r="M491" s="17"/>
      <c r="N491" s="26">
        <f>((G491-1)*(1-(IF(H491="no",0,'MONTH 2'!$B$3)))+1)</f>
        <v>5.0000000000000044E-2</v>
      </c>
      <c r="O491" s="26">
        <f t="shared" si="17"/>
        <v>0</v>
      </c>
      <c r="P491" s="28">
        <f>IF(ISBLANK(M491),,IF(ISBLANK(F491),,(IF(M491="WON-EW",((((F491-1)*J491)*'MONTH 2'!$B$2)+('MONTH 2'!$B$2*(F491-1))),IF(M491="WON",((((F491-1)*J491)*'MONTH 2'!$B$2)+('MONTH 2'!$B$2*(F491-1))),IF(M491="PLACED",((((F491-1)*J491)*'MONTH 2'!$B$2)-'MONTH 2'!$B$2),IF(J491=0,-'MONTH 2'!$B$2,IF(J491=0,-'MONTH 2'!$B$2,-('MONTH 2'!$B$2*2)))))))*E491))</f>
        <v>0</v>
      </c>
      <c r="Q491" s="27">
        <f>IF(ISBLANK(M491),,IF(ISBLANK(G491),,(IF(M491="WON-EW",((((N491-1)*J491)*'MONTH 2'!$B$2)+('MONTH 2'!$B$2*(N491-1))),IF(M491="WON",((((N491-1)*J491)*'MONTH 2'!$B$2)+('MONTH 2'!$B$2*(N491-1))),IF(M491="PLACED",((((N491-1)*J491)*'MONTH 2'!$B$2)-'MONTH 2'!$B$2),IF(J491=0,-'MONTH 2'!$B$2,IF(J491=0,-'MONTH 2'!$B$2,-('MONTH 2'!$B$2*2)))))))*E491))</f>
        <v>0</v>
      </c>
      <c r="R491" s="27">
        <f>IF(ISBLANK(M491),,IF(U491&lt;&gt;1,((IF(M491="WON-EW",(((K491-1)*'MONTH 2'!$B$2)*(1-$B$3))+(((L491-1)*'MONTH 2'!$B$2)*(1-$B$3)),IF(M491="WON",(((K491-1)*'MONTH 2'!$B$2)*(1-$B$3)),IF(M491="PLACED",(((L491-1)*'MONTH 2'!$B$2)*(1-$B$3))-'MONTH 2'!$B$2,IF(J491=0,-'MONTH 2'!$B$2,-('MONTH 2'!$B$2*2))))))*E491),0))</f>
        <v>0</v>
      </c>
      <c r="U491">
        <f t="shared" si="16"/>
        <v>1</v>
      </c>
    </row>
    <row r="492" spans="8:21" ht="16" x14ac:dyDescent="0.2">
      <c r="H492" s="22"/>
      <c r="I492" s="22"/>
      <c r="J492" s="22"/>
      <c r="M492" s="17"/>
      <c r="N492" s="26">
        <f>((G492-1)*(1-(IF(H492="no",0,'MONTH 2'!$B$3)))+1)</f>
        <v>5.0000000000000044E-2</v>
      </c>
      <c r="O492" s="26">
        <f t="shared" si="17"/>
        <v>0</v>
      </c>
      <c r="P492" s="28">
        <f>IF(ISBLANK(M492),,IF(ISBLANK(F492),,(IF(M492="WON-EW",((((F492-1)*J492)*'MONTH 2'!$B$2)+('MONTH 2'!$B$2*(F492-1))),IF(M492="WON",((((F492-1)*J492)*'MONTH 2'!$B$2)+('MONTH 2'!$B$2*(F492-1))),IF(M492="PLACED",((((F492-1)*J492)*'MONTH 2'!$B$2)-'MONTH 2'!$B$2),IF(J492=0,-'MONTH 2'!$B$2,IF(J492=0,-'MONTH 2'!$B$2,-('MONTH 2'!$B$2*2)))))))*E492))</f>
        <v>0</v>
      </c>
      <c r="Q492" s="27">
        <f>IF(ISBLANK(M492),,IF(ISBLANK(G492),,(IF(M492="WON-EW",((((N492-1)*J492)*'MONTH 2'!$B$2)+('MONTH 2'!$B$2*(N492-1))),IF(M492="WON",((((N492-1)*J492)*'MONTH 2'!$B$2)+('MONTH 2'!$B$2*(N492-1))),IF(M492="PLACED",((((N492-1)*J492)*'MONTH 2'!$B$2)-'MONTH 2'!$B$2),IF(J492=0,-'MONTH 2'!$B$2,IF(J492=0,-'MONTH 2'!$B$2,-('MONTH 2'!$B$2*2)))))))*E492))</f>
        <v>0</v>
      </c>
      <c r="R492" s="27">
        <f>IF(ISBLANK(M492),,IF(U492&lt;&gt;1,((IF(M492="WON-EW",(((K492-1)*'MONTH 2'!$B$2)*(1-$B$3))+(((L492-1)*'MONTH 2'!$B$2)*(1-$B$3)),IF(M492="WON",(((K492-1)*'MONTH 2'!$B$2)*(1-$B$3)),IF(M492="PLACED",(((L492-1)*'MONTH 2'!$B$2)*(1-$B$3))-'MONTH 2'!$B$2,IF(J492=0,-'MONTH 2'!$B$2,-('MONTH 2'!$B$2*2))))))*E492),0))</f>
        <v>0</v>
      </c>
      <c r="U492">
        <f t="shared" si="16"/>
        <v>1</v>
      </c>
    </row>
    <row r="493" spans="8:21" ht="16" x14ac:dyDescent="0.2">
      <c r="H493" s="22"/>
      <c r="I493" s="22"/>
      <c r="J493" s="22"/>
      <c r="M493" s="17"/>
      <c r="N493" s="26">
        <f>((G493-1)*(1-(IF(H493="no",0,'MONTH 2'!$B$3)))+1)</f>
        <v>5.0000000000000044E-2</v>
      </c>
      <c r="O493" s="26">
        <f t="shared" si="17"/>
        <v>0</v>
      </c>
      <c r="P493" s="28">
        <f>IF(ISBLANK(M493),,IF(ISBLANK(F493),,(IF(M493="WON-EW",((((F493-1)*J493)*'MONTH 2'!$B$2)+('MONTH 2'!$B$2*(F493-1))),IF(M493="WON",((((F493-1)*J493)*'MONTH 2'!$B$2)+('MONTH 2'!$B$2*(F493-1))),IF(M493="PLACED",((((F493-1)*J493)*'MONTH 2'!$B$2)-'MONTH 2'!$B$2),IF(J493=0,-'MONTH 2'!$B$2,IF(J493=0,-'MONTH 2'!$B$2,-('MONTH 2'!$B$2*2)))))))*E493))</f>
        <v>0</v>
      </c>
      <c r="Q493" s="27">
        <f>IF(ISBLANK(M493),,IF(ISBLANK(G493),,(IF(M493="WON-EW",((((N493-1)*J493)*'MONTH 2'!$B$2)+('MONTH 2'!$B$2*(N493-1))),IF(M493="WON",((((N493-1)*J493)*'MONTH 2'!$B$2)+('MONTH 2'!$B$2*(N493-1))),IF(M493="PLACED",((((N493-1)*J493)*'MONTH 2'!$B$2)-'MONTH 2'!$B$2),IF(J493=0,-'MONTH 2'!$B$2,IF(J493=0,-'MONTH 2'!$B$2,-('MONTH 2'!$B$2*2)))))))*E493))</f>
        <v>0</v>
      </c>
      <c r="R493" s="27">
        <f>IF(ISBLANK(M493),,IF(U493&lt;&gt;1,((IF(M493="WON-EW",(((K493-1)*'MONTH 2'!$B$2)*(1-$B$3))+(((L493-1)*'MONTH 2'!$B$2)*(1-$B$3)),IF(M493="WON",(((K493-1)*'MONTH 2'!$B$2)*(1-$B$3)),IF(M493="PLACED",(((L493-1)*'MONTH 2'!$B$2)*(1-$B$3))-'MONTH 2'!$B$2,IF(J493=0,-'MONTH 2'!$B$2,-('MONTH 2'!$B$2*2))))))*E493),0))</f>
        <v>0</v>
      </c>
      <c r="U493">
        <f t="shared" si="16"/>
        <v>1</v>
      </c>
    </row>
    <row r="494" spans="8:21" ht="16" x14ac:dyDescent="0.2">
      <c r="H494" s="22"/>
      <c r="I494" s="22"/>
      <c r="J494" s="22"/>
      <c r="M494" s="17"/>
      <c r="N494" s="26">
        <f>((G494-1)*(1-(IF(H494="no",0,'MONTH 2'!$B$3)))+1)</f>
        <v>5.0000000000000044E-2</v>
      </c>
      <c r="O494" s="26">
        <f t="shared" si="17"/>
        <v>0</v>
      </c>
      <c r="P494" s="28">
        <f>IF(ISBLANK(M494),,IF(ISBLANK(F494),,(IF(M494="WON-EW",((((F494-1)*J494)*'MONTH 2'!$B$2)+('MONTH 2'!$B$2*(F494-1))),IF(M494="WON",((((F494-1)*J494)*'MONTH 2'!$B$2)+('MONTH 2'!$B$2*(F494-1))),IF(M494="PLACED",((((F494-1)*J494)*'MONTH 2'!$B$2)-'MONTH 2'!$B$2),IF(J494=0,-'MONTH 2'!$B$2,IF(J494=0,-'MONTH 2'!$B$2,-('MONTH 2'!$B$2*2)))))))*E494))</f>
        <v>0</v>
      </c>
      <c r="Q494" s="27">
        <f>IF(ISBLANK(M494),,IF(ISBLANK(G494),,(IF(M494="WON-EW",((((N494-1)*J494)*'MONTH 2'!$B$2)+('MONTH 2'!$B$2*(N494-1))),IF(M494="WON",((((N494-1)*J494)*'MONTH 2'!$B$2)+('MONTH 2'!$B$2*(N494-1))),IF(M494="PLACED",((((N494-1)*J494)*'MONTH 2'!$B$2)-'MONTH 2'!$B$2),IF(J494=0,-'MONTH 2'!$B$2,IF(J494=0,-'MONTH 2'!$B$2,-('MONTH 2'!$B$2*2)))))))*E494))</f>
        <v>0</v>
      </c>
      <c r="R494" s="27">
        <f>IF(ISBLANK(M494),,IF(U494&lt;&gt;1,((IF(M494="WON-EW",(((K494-1)*'MONTH 2'!$B$2)*(1-$B$3))+(((L494-1)*'MONTH 2'!$B$2)*(1-$B$3)),IF(M494="WON",(((K494-1)*'MONTH 2'!$B$2)*(1-$B$3)),IF(M494="PLACED",(((L494-1)*'MONTH 2'!$B$2)*(1-$B$3))-'MONTH 2'!$B$2,IF(J494=0,-'MONTH 2'!$B$2,-('MONTH 2'!$B$2*2))))))*E494),0))</f>
        <v>0</v>
      </c>
      <c r="U494">
        <f t="shared" si="16"/>
        <v>1</v>
      </c>
    </row>
    <row r="495" spans="8:21" ht="16" x14ac:dyDescent="0.2">
      <c r="H495" s="22"/>
      <c r="I495" s="22"/>
      <c r="J495" s="22"/>
      <c r="M495" s="17"/>
      <c r="N495" s="26">
        <f>((G495-1)*(1-(IF(H495="no",0,'MONTH 2'!$B$3)))+1)</f>
        <v>5.0000000000000044E-2</v>
      </c>
      <c r="O495" s="26">
        <f t="shared" si="17"/>
        <v>0</v>
      </c>
      <c r="P495" s="28">
        <f>IF(ISBLANK(M495),,IF(ISBLANK(F495),,(IF(M495="WON-EW",((((F495-1)*J495)*'MONTH 2'!$B$2)+('MONTH 2'!$B$2*(F495-1))),IF(M495="WON",((((F495-1)*J495)*'MONTH 2'!$B$2)+('MONTH 2'!$B$2*(F495-1))),IF(M495="PLACED",((((F495-1)*J495)*'MONTH 2'!$B$2)-'MONTH 2'!$B$2),IF(J495=0,-'MONTH 2'!$B$2,IF(J495=0,-'MONTH 2'!$B$2,-('MONTH 2'!$B$2*2)))))))*E495))</f>
        <v>0</v>
      </c>
      <c r="Q495" s="27">
        <f>IF(ISBLANK(M495),,IF(ISBLANK(G495),,(IF(M495="WON-EW",((((N495-1)*J495)*'MONTH 2'!$B$2)+('MONTH 2'!$B$2*(N495-1))),IF(M495="WON",((((N495-1)*J495)*'MONTH 2'!$B$2)+('MONTH 2'!$B$2*(N495-1))),IF(M495="PLACED",((((N495-1)*J495)*'MONTH 2'!$B$2)-'MONTH 2'!$B$2),IF(J495=0,-'MONTH 2'!$B$2,IF(J495=0,-'MONTH 2'!$B$2,-('MONTH 2'!$B$2*2)))))))*E495))</f>
        <v>0</v>
      </c>
      <c r="R495" s="27">
        <f>IF(ISBLANK(M495),,IF(U495&lt;&gt;1,((IF(M495="WON-EW",(((K495-1)*'MONTH 2'!$B$2)*(1-$B$3))+(((L495-1)*'MONTH 2'!$B$2)*(1-$B$3)),IF(M495="WON",(((K495-1)*'MONTH 2'!$B$2)*(1-$B$3)),IF(M495="PLACED",(((L495-1)*'MONTH 2'!$B$2)*(1-$B$3))-'MONTH 2'!$B$2,IF(J495=0,-'MONTH 2'!$B$2,-('MONTH 2'!$B$2*2))))))*E495),0))</f>
        <v>0</v>
      </c>
      <c r="U495">
        <f t="shared" si="16"/>
        <v>1</v>
      </c>
    </row>
    <row r="496" spans="8:21" ht="16" x14ac:dyDescent="0.2">
      <c r="H496" s="22"/>
      <c r="I496" s="22"/>
      <c r="J496" s="22"/>
      <c r="M496" s="17"/>
      <c r="N496" s="26">
        <f>((G496-1)*(1-(IF(H496="no",0,'MONTH 2'!$B$3)))+1)</f>
        <v>5.0000000000000044E-2</v>
      </c>
      <c r="O496" s="26">
        <f t="shared" si="17"/>
        <v>0</v>
      </c>
      <c r="P496" s="28">
        <f>IF(ISBLANK(M496),,IF(ISBLANK(F496),,(IF(M496="WON-EW",((((F496-1)*J496)*'MONTH 2'!$B$2)+('MONTH 2'!$B$2*(F496-1))),IF(M496="WON",((((F496-1)*J496)*'MONTH 2'!$B$2)+('MONTH 2'!$B$2*(F496-1))),IF(M496="PLACED",((((F496-1)*J496)*'MONTH 2'!$B$2)-'MONTH 2'!$B$2),IF(J496=0,-'MONTH 2'!$B$2,IF(J496=0,-'MONTH 2'!$B$2,-('MONTH 2'!$B$2*2)))))))*E496))</f>
        <v>0</v>
      </c>
      <c r="Q496" s="27">
        <f>IF(ISBLANK(M496),,IF(ISBLANK(G496),,(IF(M496="WON-EW",((((N496-1)*J496)*'MONTH 2'!$B$2)+('MONTH 2'!$B$2*(N496-1))),IF(M496="WON",((((N496-1)*J496)*'MONTH 2'!$B$2)+('MONTH 2'!$B$2*(N496-1))),IF(M496="PLACED",((((N496-1)*J496)*'MONTH 2'!$B$2)-'MONTH 2'!$B$2),IF(J496=0,-'MONTH 2'!$B$2,IF(J496=0,-'MONTH 2'!$B$2,-('MONTH 2'!$B$2*2)))))))*E496))</f>
        <v>0</v>
      </c>
      <c r="R496" s="27">
        <f>IF(ISBLANK(M496),,IF(U496&lt;&gt;1,((IF(M496="WON-EW",(((K496-1)*'MONTH 2'!$B$2)*(1-$B$3))+(((L496-1)*'MONTH 2'!$B$2)*(1-$B$3)),IF(M496="WON",(((K496-1)*'MONTH 2'!$B$2)*(1-$B$3)),IF(M496="PLACED",(((L496-1)*'MONTH 2'!$B$2)*(1-$B$3))-'MONTH 2'!$B$2,IF(J496=0,-'MONTH 2'!$B$2,-('MONTH 2'!$B$2*2))))))*E496),0))</f>
        <v>0</v>
      </c>
      <c r="U496">
        <f t="shared" si="16"/>
        <v>1</v>
      </c>
    </row>
    <row r="497" spans="8:21" ht="16" x14ac:dyDescent="0.2">
      <c r="H497" s="22"/>
      <c r="I497" s="22"/>
      <c r="J497" s="22"/>
      <c r="M497" s="17"/>
      <c r="N497" s="26">
        <f>((G497-1)*(1-(IF(H497="no",0,'MONTH 2'!$B$3)))+1)</f>
        <v>5.0000000000000044E-2</v>
      </c>
      <c r="O497" s="26">
        <f t="shared" si="17"/>
        <v>0</v>
      </c>
      <c r="P497" s="28">
        <f>IF(ISBLANK(M497),,IF(ISBLANK(F497),,(IF(M497="WON-EW",((((F497-1)*J497)*'MONTH 2'!$B$2)+('MONTH 2'!$B$2*(F497-1))),IF(M497="WON",((((F497-1)*J497)*'MONTH 2'!$B$2)+('MONTH 2'!$B$2*(F497-1))),IF(M497="PLACED",((((F497-1)*J497)*'MONTH 2'!$B$2)-'MONTH 2'!$B$2),IF(J497=0,-'MONTH 2'!$B$2,IF(J497=0,-'MONTH 2'!$B$2,-('MONTH 2'!$B$2*2)))))))*E497))</f>
        <v>0</v>
      </c>
      <c r="Q497" s="27">
        <f>IF(ISBLANK(M497),,IF(ISBLANK(G497),,(IF(M497="WON-EW",((((N497-1)*J497)*'MONTH 2'!$B$2)+('MONTH 2'!$B$2*(N497-1))),IF(M497="WON",((((N497-1)*J497)*'MONTH 2'!$B$2)+('MONTH 2'!$B$2*(N497-1))),IF(M497="PLACED",((((N497-1)*J497)*'MONTH 2'!$B$2)-'MONTH 2'!$B$2),IF(J497=0,-'MONTH 2'!$B$2,IF(J497=0,-'MONTH 2'!$B$2,-('MONTH 2'!$B$2*2)))))))*E497))</f>
        <v>0</v>
      </c>
      <c r="R497" s="27">
        <f>IF(ISBLANK(M497),,IF(U497&lt;&gt;1,((IF(M497="WON-EW",(((K497-1)*'MONTH 2'!$B$2)*(1-$B$3))+(((L497-1)*'MONTH 2'!$B$2)*(1-$B$3)),IF(M497="WON",(((K497-1)*'MONTH 2'!$B$2)*(1-$B$3)),IF(M497="PLACED",(((L497-1)*'MONTH 2'!$B$2)*(1-$B$3))-'MONTH 2'!$B$2,IF(J497=0,-'MONTH 2'!$B$2,-('MONTH 2'!$B$2*2))))))*E497),0))</f>
        <v>0</v>
      </c>
      <c r="U497">
        <f t="shared" si="16"/>
        <v>1</v>
      </c>
    </row>
    <row r="498" spans="8:21" ht="16" x14ac:dyDescent="0.2">
      <c r="H498" s="22"/>
      <c r="I498" s="22"/>
      <c r="J498" s="22"/>
      <c r="M498" s="17"/>
      <c r="N498" s="26">
        <f>((G498-1)*(1-(IF(H498="no",0,'MONTH 2'!$B$3)))+1)</f>
        <v>5.0000000000000044E-2</v>
      </c>
      <c r="O498" s="26">
        <f t="shared" si="17"/>
        <v>0</v>
      </c>
      <c r="P498" s="28">
        <f>IF(ISBLANK(M498),,IF(ISBLANK(F498),,(IF(M498="WON-EW",((((F498-1)*J498)*'MONTH 2'!$B$2)+('MONTH 2'!$B$2*(F498-1))),IF(M498="WON",((((F498-1)*J498)*'MONTH 2'!$B$2)+('MONTH 2'!$B$2*(F498-1))),IF(M498="PLACED",((((F498-1)*J498)*'MONTH 2'!$B$2)-'MONTH 2'!$B$2),IF(J498=0,-'MONTH 2'!$B$2,IF(J498=0,-'MONTH 2'!$B$2,-('MONTH 2'!$B$2*2)))))))*E498))</f>
        <v>0</v>
      </c>
      <c r="Q498" s="27">
        <f>IF(ISBLANK(M498),,IF(ISBLANK(G498),,(IF(M498="WON-EW",((((N498-1)*J498)*'MONTH 2'!$B$2)+('MONTH 2'!$B$2*(N498-1))),IF(M498="WON",((((N498-1)*J498)*'MONTH 2'!$B$2)+('MONTH 2'!$B$2*(N498-1))),IF(M498="PLACED",((((N498-1)*J498)*'MONTH 2'!$B$2)-'MONTH 2'!$B$2),IF(J498=0,-'MONTH 2'!$B$2,IF(J498=0,-'MONTH 2'!$B$2,-('MONTH 2'!$B$2*2)))))))*E498))</f>
        <v>0</v>
      </c>
      <c r="R498" s="27">
        <f>IF(ISBLANK(M498),,IF(U498&lt;&gt;1,((IF(M498="WON-EW",(((K498-1)*'MONTH 2'!$B$2)*(1-$B$3))+(((L498-1)*'MONTH 2'!$B$2)*(1-$B$3)),IF(M498="WON",(((K498-1)*'MONTH 2'!$B$2)*(1-$B$3)),IF(M498="PLACED",(((L498-1)*'MONTH 2'!$B$2)*(1-$B$3))-'MONTH 2'!$B$2,IF(J498=0,-'MONTH 2'!$B$2,-('MONTH 2'!$B$2*2))))))*E498),0))</f>
        <v>0</v>
      </c>
      <c r="U498">
        <f t="shared" si="16"/>
        <v>1</v>
      </c>
    </row>
    <row r="499" spans="8:21" ht="16" x14ac:dyDescent="0.2">
      <c r="H499" s="22"/>
      <c r="I499" s="22"/>
      <c r="J499" s="22"/>
      <c r="M499" s="17"/>
      <c r="N499" s="26">
        <f>((G499-1)*(1-(IF(H499="no",0,'MONTH 2'!$B$3)))+1)</f>
        <v>5.0000000000000044E-2</v>
      </c>
      <c r="O499" s="26">
        <f t="shared" si="17"/>
        <v>0</v>
      </c>
      <c r="P499" s="28">
        <f>IF(ISBLANK(M499),,IF(ISBLANK(F499),,(IF(M499="WON-EW",((((F499-1)*J499)*'MONTH 2'!$B$2)+('MONTH 2'!$B$2*(F499-1))),IF(M499="WON",((((F499-1)*J499)*'MONTH 2'!$B$2)+('MONTH 2'!$B$2*(F499-1))),IF(M499="PLACED",((((F499-1)*J499)*'MONTH 2'!$B$2)-'MONTH 2'!$B$2),IF(J499=0,-'MONTH 2'!$B$2,IF(J499=0,-'MONTH 2'!$B$2,-('MONTH 2'!$B$2*2)))))))*E499))</f>
        <v>0</v>
      </c>
      <c r="Q499" s="27">
        <f>IF(ISBLANK(M499),,IF(ISBLANK(G499),,(IF(M499="WON-EW",((((N499-1)*J499)*'MONTH 2'!$B$2)+('MONTH 2'!$B$2*(N499-1))),IF(M499="WON",((((N499-1)*J499)*'MONTH 2'!$B$2)+('MONTH 2'!$B$2*(N499-1))),IF(M499="PLACED",((((N499-1)*J499)*'MONTH 2'!$B$2)-'MONTH 2'!$B$2),IF(J499=0,-'MONTH 2'!$B$2,IF(J499=0,-'MONTH 2'!$B$2,-('MONTH 2'!$B$2*2)))))))*E499))</f>
        <v>0</v>
      </c>
      <c r="R499" s="27">
        <f>IF(ISBLANK(M499),,IF(U499&lt;&gt;1,((IF(M499="WON-EW",(((K499-1)*'MONTH 2'!$B$2)*(1-$B$3))+(((L499-1)*'MONTH 2'!$B$2)*(1-$B$3)),IF(M499="WON",(((K499-1)*'MONTH 2'!$B$2)*(1-$B$3)),IF(M499="PLACED",(((L499-1)*'MONTH 2'!$B$2)*(1-$B$3))-'MONTH 2'!$B$2,IF(J499=0,-'MONTH 2'!$B$2,-('MONTH 2'!$B$2*2))))))*E499),0))</f>
        <v>0</v>
      </c>
      <c r="U499">
        <f t="shared" si="16"/>
        <v>1</v>
      </c>
    </row>
    <row r="500" spans="8:21" ht="16" x14ac:dyDescent="0.2">
      <c r="H500" s="22"/>
      <c r="I500" s="22"/>
      <c r="J500" s="22"/>
      <c r="M500" s="17"/>
      <c r="N500" s="26">
        <f>((G500-1)*(1-(IF(H500="no",0,'MONTH 2'!$B$3)))+1)</f>
        <v>5.0000000000000044E-2</v>
      </c>
      <c r="O500" s="26">
        <f t="shared" si="17"/>
        <v>0</v>
      </c>
      <c r="P500" s="28">
        <f>IF(ISBLANK(M500),,IF(ISBLANK(F500),,(IF(M500="WON-EW",((((F500-1)*J500)*'MONTH 2'!$B$2)+('MONTH 2'!$B$2*(F500-1))),IF(M500="WON",((((F500-1)*J500)*'MONTH 2'!$B$2)+('MONTH 2'!$B$2*(F500-1))),IF(M500="PLACED",((((F500-1)*J500)*'MONTH 2'!$B$2)-'MONTH 2'!$B$2),IF(J500=0,-'MONTH 2'!$B$2,IF(J500=0,-'MONTH 2'!$B$2,-('MONTH 2'!$B$2*2)))))))*E500))</f>
        <v>0</v>
      </c>
      <c r="Q500" s="27">
        <f>IF(ISBLANK(M500),,IF(ISBLANK(G500),,(IF(M500="WON-EW",((((N500-1)*J500)*'MONTH 2'!$B$2)+('MONTH 2'!$B$2*(N500-1))),IF(M500="WON",((((N500-1)*J500)*'MONTH 2'!$B$2)+('MONTH 2'!$B$2*(N500-1))),IF(M500="PLACED",((((N500-1)*J500)*'MONTH 2'!$B$2)-'MONTH 2'!$B$2),IF(J500=0,-'MONTH 2'!$B$2,IF(J500=0,-'MONTH 2'!$B$2,-('MONTH 2'!$B$2*2)))))))*E500))</f>
        <v>0</v>
      </c>
      <c r="R500" s="27">
        <f>IF(ISBLANK(M500),,IF(U500&lt;&gt;1,((IF(M500="WON-EW",(((K500-1)*'MONTH 2'!$B$2)*(1-$B$3))+(((L500-1)*'MONTH 2'!$B$2)*(1-$B$3)),IF(M500="WON",(((K500-1)*'MONTH 2'!$B$2)*(1-$B$3)),IF(M500="PLACED",(((L500-1)*'MONTH 2'!$B$2)*(1-$B$3))-'MONTH 2'!$B$2,IF(J500=0,-'MONTH 2'!$B$2,-('MONTH 2'!$B$2*2))))))*E500),0))</f>
        <v>0</v>
      </c>
      <c r="U500">
        <f t="shared" si="16"/>
        <v>1</v>
      </c>
    </row>
    <row r="501" spans="8:21" ht="16" x14ac:dyDescent="0.2">
      <c r="H501" s="22"/>
      <c r="I501" s="22"/>
      <c r="J501" s="22"/>
      <c r="M501" s="17"/>
      <c r="N501" s="26">
        <f>((G501-1)*(1-(IF(H501="no",0,'MONTH 2'!$B$3)))+1)</f>
        <v>5.0000000000000044E-2</v>
      </c>
      <c r="O501" s="26">
        <f t="shared" si="17"/>
        <v>0</v>
      </c>
      <c r="P501" s="28">
        <f>IF(ISBLANK(M501),,IF(ISBLANK(F501),,(IF(M501="WON-EW",((((F501-1)*J501)*'MONTH 2'!$B$2)+('MONTH 2'!$B$2*(F501-1))),IF(M501="WON",((((F501-1)*J501)*'MONTH 2'!$B$2)+('MONTH 2'!$B$2*(F501-1))),IF(M501="PLACED",((((F501-1)*J501)*'MONTH 2'!$B$2)-'MONTH 2'!$B$2),IF(J501=0,-'MONTH 2'!$B$2,IF(J501=0,-'MONTH 2'!$B$2,-('MONTH 2'!$B$2*2)))))))*E501))</f>
        <v>0</v>
      </c>
      <c r="Q501" s="27">
        <f>IF(ISBLANK(M501),,IF(ISBLANK(G501),,(IF(M501="WON-EW",((((N501-1)*J501)*'MONTH 2'!$B$2)+('MONTH 2'!$B$2*(N501-1))),IF(M501="WON",((((N501-1)*J501)*'MONTH 2'!$B$2)+('MONTH 2'!$B$2*(N501-1))),IF(M501="PLACED",((((N501-1)*J501)*'MONTH 2'!$B$2)-'MONTH 2'!$B$2),IF(J501=0,-'MONTH 2'!$B$2,IF(J501=0,-'MONTH 2'!$B$2,-('MONTH 2'!$B$2*2)))))))*E501))</f>
        <v>0</v>
      </c>
      <c r="R501" s="27">
        <f>IF(ISBLANK(M501),,IF(U501&lt;&gt;1,((IF(M501="WON-EW",(((K501-1)*'MONTH 2'!$B$2)*(1-$B$3))+(((L501-1)*'MONTH 2'!$B$2)*(1-$B$3)),IF(M501="WON",(((K501-1)*'MONTH 2'!$B$2)*(1-$B$3)),IF(M501="PLACED",(((L501-1)*'MONTH 2'!$B$2)*(1-$B$3))-'MONTH 2'!$B$2,IF(J501=0,-'MONTH 2'!$B$2,-('MONTH 2'!$B$2*2))))))*E501),0))</f>
        <v>0</v>
      </c>
      <c r="U501">
        <f t="shared" si="16"/>
        <v>1</v>
      </c>
    </row>
    <row r="502" spans="8:21" ht="16" x14ac:dyDescent="0.2">
      <c r="H502" s="22"/>
      <c r="I502" s="22"/>
      <c r="J502" s="22"/>
      <c r="M502" s="17"/>
      <c r="N502" s="26">
        <f>((G502-1)*(1-(IF(H502="no",0,'MONTH 2'!$B$3)))+1)</f>
        <v>5.0000000000000044E-2</v>
      </c>
      <c r="O502" s="26">
        <f t="shared" si="17"/>
        <v>0</v>
      </c>
      <c r="P502" s="28">
        <f>IF(ISBLANK(M502),,IF(ISBLANK(F502),,(IF(M502="WON-EW",((((F502-1)*J502)*'MONTH 2'!$B$2)+('MONTH 2'!$B$2*(F502-1))),IF(M502="WON",((((F502-1)*J502)*'MONTH 2'!$B$2)+('MONTH 2'!$B$2*(F502-1))),IF(M502="PLACED",((((F502-1)*J502)*'MONTH 2'!$B$2)-'MONTH 2'!$B$2),IF(J502=0,-'MONTH 2'!$B$2,IF(J502=0,-'MONTH 2'!$B$2,-('MONTH 2'!$B$2*2)))))))*E502))</f>
        <v>0</v>
      </c>
      <c r="Q502" s="27">
        <f>IF(ISBLANK(M502),,IF(ISBLANK(G502),,(IF(M502="WON-EW",((((N502-1)*J502)*'MONTH 2'!$B$2)+('MONTH 2'!$B$2*(N502-1))),IF(M502="WON",((((N502-1)*J502)*'MONTH 2'!$B$2)+('MONTH 2'!$B$2*(N502-1))),IF(M502="PLACED",((((N502-1)*J502)*'MONTH 2'!$B$2)-'MONTH 2'!$B$2),IF(J502=0,-'MONTH 2'!$B$2,IF(J502=0,-'MONTH 2'!$B$2,-('MONTH 2'!$B$2*2)))))))*E502))</f>
        <v>0</v>
      </c>
      <c r="R502" s="27">
        <f>IF(ISBLANK(M502),,IF(U502&lt;&gt;1,((IF(M502="WON-EW",(((K502-1)*'MONTH 2'!$B$2)*(1-$B$3))+(((L502-1)*'MONTH 2'!$B$2)*(1-$B$3)),IF(M502="WON",(((K502-1)*'MONTH 2'!$B$2)*(1-$B$3)),IF(M502="PLACED",(((L502-1)*'MONTH 2'!$B$2)*(1-$B$3))-'MONTH 2'!$B$2,IF(J502=0,-'MONTH 2'!$B$2,-('MONTH 2'!$B$2*2))))))*E502),0))</f>
        <v>0</v>
      </c>
      <c r="U502">
        <f t="shared" si="16"/>
        <v>1</v>
      </c>
    </row>
    <row r="503" spans="8:21" ht="16" x14ac:dyDescent="0.2">
      <c r="H503" s="22"/>
      <c r="I503" s="22"/>
      <c r="J503" s="22"/>
      <c r="M503" s="17"/>
      <c r="N503" s="26">
        <f>((G503-1)*(1-(IF(H503="no",0,'MONTH 2'!$B$3)))+1)</f>
        <v>5.0000000000000044E-2</v>
      </c>
      <c r="O503" s="26">
        <f t="shared" si="17"/>
        <v>0</v>
      </c>
      <c r="P503" s="28">
        <f>IF(ISBLANK(M503),,IF(ISBLANK(F503),,(IF(M503="WON-EW",((((F503-1)*J503)*'MONTH 2'!$B$2)+('MONTH 2'!$B$2*(F503-1))),IF(M503="WON",((((F503-1)*J503)*'MONTH 2'!$B$2)+('MONTH 2'!$B$2*(F503-1))),IF(M503="PLACED",((((F503-1)*J503)*'MONTH 2'!$B$2)-'MONTH 2'!$B$2),IF(J503=0,-'MONTH 2'!$B$2,IF(J503=0,-'MONTH 2'!$B$2,-('MONTH 2'!$B$2*2)))))))*E503))</f>
        <v>0</v>
      </c>
      <c r="Q503" s="27">
        <f>IF(ISBLANK(M503),,IF(ISBLANK(G503),,(IF(M503="WON-EW",((((N503-1)*J503)*'MONTH 2'!$B$2)+('MONTH 2'!$B$2*(N503-1))),IF(M503="WON",((((N503-1)*J503)*'MONTH 2'!$B$2)+('MONTH 2'!$B$2*(N503-1))),IF(M503="PLACED",((((N503-1)*J503)*'MONTH 2'!$B$2)-'MONTH 2'!$B$2),IF(J503=0,-'MONTH 2'!$B$2,IF(J503=0,-'MONTH 2'!$B$2,-('MONTH 2'!$B$2*2)))))))*E503))</f>
        <v>0</v>
      </c>
      <c r="R503" s="27">
        <f>IF(ISBLANK(M503),,IF(U503&lt;&gt;1,((IF(M503="WON-EW",(((K503-1)*'MONTH 2'!$B$2)*(1-$B$3))+(((L503-1)*'MONTH 2'!$B$2)*(1-$B$3)),IF(M503="WON",(((K503-1)*'MONTH 2'!$B$2)*(1-$B$3)),IF(M503="PLACED",(((L503-1)*'MONTH 2'!$B$2)*(1-$B$3))-'MONTH 2'!$B$2,IF(J503=0,-'MONTH 2'!$B$2,-('MONTH 2'!$B$2*2))))))*E503),0))</f>
        <v>0</v>
      </c>
      <c r="U503">
        <f t="shared" si="16"/>
        <v>1</v>
      </c>
    </row>
    <row r="504" spans="8:21" ht="16" x14ac:dyDescent="0.2">
      <c r="H504" s="22"/>
      <c r="I504" s="22"/>
      <c r="J504" s="22"/>
      <c r="M504" s="17"/>
      <c r="N504" s="26">
        <f>((G504-1)*(1-(IF(H504="no",0,'MONTH 2'!$B$3)))+1)</f>
        <v>5.0000000000000044E-2</v>
      </c>
      <c r="O504" s="26">
        <f t="shared" si="17"/>
        <v>0</v>
      </c>
      <c r="P504" s="28">
        <f>IF(ISBLANK(M504),,IF(ISBLANK(F504),,(IF(M504="WON-EW",((((F504-1)*J504)*'MONTH 2'!$B$2)+('MONTH 2'!$B$2*(F504-1))),IF(M504="WON",((((F504-1)*J504)*'MONTH 2'!$B$2)+('MONTH 2'!$B$2*(F504-1))),IF(M504="PLACED",((((F504-1)*J504)*'MONTH 2'!$B$2)-'MONTH 2'!$B$2),IF(J504=0,-'MONTH 2'!$B$2,IF(J504=0,-'MONTH 2'!$B$2,-('MONTH 2'!$B$2*2)))))))*E504))</f>
        <v>0</v>
      </c>
      <c r="Q504" s="27">
        <f>IF(ISBLANK(M504),,IF(ISBLANK(G504),,(IF(M504="WON-EW",((((N504-1)*J504)*'MONTH 2'!$B$2)+('MONTH 2'!$B$2*(N504-1))),IF(M504="WON",((((N504-1)*J504)*'MONTH 2'!$B$2)+('MONTH 2'!$B$2*(N504-1))),IF(M504="PLACED",((((N504-1)*J504)*'MONTH 2'!$B$2)-'MONTH 2'!$B$2),IF(J504=0,-'MONTH 2'!$B$2,IF(J504=0,-'MONTH 2'!$B$2,-('MONTH 2'!$B$2*2)))))))*E504))</f>
        <v>0</v>
      </c>
      <c r="R504" s="27">
        <f>IF(ISBLANK(M504),,IF(U504&lt;&gt;1,((IF(M504="WON-EW",(((K504-1)*'MONTH 2'!$B$2)*(1-$B$3))+(((L504-1)*'MONTH 2'!$B$2)*(1-$B$3)),IF(M504="WON",(((K504-1)*'MONTH 2'!$B$2)*(1-$B$3)),IF(M504="PLACED",(((L504-1)*'MONTH 2'!$B$2)*(1-$B$3))-'MONTH 2'!$B$2,IF(J504=0,-'MONTH 2'!$B$2,-('MONTH 2'!$B$2*2))))))*E504),0))</f>
        <v>0</v>
      </c>
      <c r="U504">
        <f t="shared" si="16"/>
        <v>1</v>
      </c>
    </row>
    <row r="505" spans="8:21" ht="16" x14ac:dyDescent="0.2">
      <c r="H505" s="22"/>
      <c r="I505" s="22"/>
      <c r="J505" s="22"/>
      <c r="M505" s="17"/>
      <c r="N505" s="26">
        <f>((G505-1)*(1-(IF(H505="no",0,'MONTH 2'!$B$3)))+1)</f>
        <v>5.0000000000000044E-2</v>
      </c>
      <c r="O505" s="26">
        <f t="shared" si="17"/>
        <v>0</v>
      </c>
      <c r="P505" s="28">
        <f>IF(ISBLANK(M505),,IF(ISBLANK(F505),,(IF(M505="WON-EW",((((F505-1)*J505)*'MONTH 2'!$B$2)+('MONTH 2'!$B$2*(F505-1))),IF(M505="WON",((((F505-1)*J505)*'MONTH 2'!$B$2)+('MONTH 2'!$B$2*(F505-1))),IF(M505="PLACED",((((F505-1)*J505)*'MONTH 2'!$B$2)-'MONTH 2'!$B$2),IF(J505=0,-'MONTH 2'!$B$2,IF(J505=0,-'MONTH 2'!$B$2,-('MONTH 2'!$B$2*2)))))))*E505))</f>
        <v>0</v>
      </c>
      <c r="Q505" s="27">
        <f>IF(ISBLANK(M505),,IF(ISBLANK(G505),,(IF(M505="WON-EW",((((N505-1)*J505)*'MONTH 2'!$B$2)+('MONTH 2'!$B$2*(N505-1))),IF(M505="WON",((((N505-1)*J505)*'MONTH 2'!$B$2)+('MONTH 2'!$B$2*(N505-1))),IF(M505="PLACED",((((N505-1)*J505)*'MONTH 2'!$B$2)-'MONTH 2'!$B$2),IF(J505=0,-'MONTH 2'!$B$2,IF(J505=0,-'MONTH 2'!$B$2,-('MONTH 2'!$B$2*2)))))))*E505))</f>
        <v>0</v>
      </c>
      <c r="R505" s="27">
        <f>IF(ISBLANK(M505),,IF(U505&lt;&gt;1,((IF(M505="WON-EW",(((K505-1)*'MONTH 2'!$B$2)*(1-$B$3))+(((L505-1)*'MONTH 2'!$B$2)*(1-$B$3)),IF(M505="WON",(((K505-1)*'MONTH 2'!$B$2)*(1-$B$3)),IF(M505="PLACED",(((L505-1)*'MONTH 2'!$B$2)*(1-$B$3))-'MONTH 2'!$B$2,IF(J505=0,-'MONTH 2'!$B$2,-('MONTH 2'!$B$2*2))))))*E505),0))</f>
        <v>0</v>
      </c>
      <c r="U505">
        <f t="shared" si="16"/>
        <v>1</v>
      </c>
    </row>
    <row r="506" spans="8:21" ht="16" x14ac:dyDescent="0.2">
      <c r="H506" s="22"/>
      <c r="I506" s="22"/>
      <c r="J506" s="22"/>
      <c r="M506" s="17"/>
      <c r="N506" s="26">
        <f>((G506-1)*(1-(IF(H506="no",0,'MONTH 2'!$B$3)))+1)</f>
        <v>5.0000000000000044E-2</v>
      </c>
      <c r="O506" s="26">
        <f t="shared" si="17"/>
        <v>0</v>
      </c>
      <c r="P506" s="28">
        <f>IF(ISBLANK(M506),,IF(ISBLANK(F506),,(IF(M506="WON-EW",((((F506-1)*J506)*'MONTH 2'!$B$2)+('MONTH 2'!$B$2*(F506-1))),IF(M506="WON",((((F506-1)*J506)*'MONTH 2'!$B$2)+('MONTH 2'!$B$2*(F506-1))),IF(M506="PLACED",((((F506-1)*J506)*'MONTH 2'!$B$2)-'MONTH 2'!$B$2),IF(J506=0,-'MONTH 2'!$B$2,IF(J506=0,-'MONTH 2'!$B$2,-('MONTH 2'!$B$2*2)))))))*E506))</f>
        <v>0</v>
      </c>
      <c r="Q506" s="27">
        <f>IF(ISBLANK(M506),,IF(ISBLANK(G506),,(IF(M506="WON-EW",((((N506-1)*J506)*'MONTH 2'!$B$2)+('MONTH 2'!$B$2*(N506-1))),IF(M506="WON",((((N506-1)*J506)*'MONTH 2'!$B$2)+('MONTH 2'!$B$2*(N506-1))),IF(M506="PLACED",((((N506-1)*J506)*'MONTH 2'!$B$2)-'MONTH 2'!$B$2),IF(J506=0,-'MONTH 2'!$B$2,IF(J506=0,-'MONTH 2'!$B$2,-('MONTH 2'!$B$2*2)))))))*E506))</f>
        <v>0</v>
      </c>
      <c r="R506" s="27">
        <f>IF(ISBLANK(M506),,IF(U506&lt;&gt;1,((IF(M506="WON-EW",(((K506-1)*'MONTH 2'!$B$2)*(1-$B$3))+(((L506-1)*'MONTH 2'!$B$2)*(1-$B$3)),IF(M506="WON",(((K506-1)*'MONTH 2'!$B$2)*(1-$B$3)),IF(M506="PLACED",(((L506-1)*'MONTH 2'!$B$2)*(1-$B$3))-'MONTH 2'!$B$2,IF(J506=0,-'MONTH 2'!$B$2,-('MONTH 2'!$B$2*2))))))*E506),0))</f>
        <v>0</v>
      </c>
      <c r="U506">
        <f t="shared" si="16"/>
        <v>1</v>
      </c>
    </row>
    <row r="507" spans="8:21" ht="16" x14ac:dyDescent="0.2">
      <c r="H507" s="22"/>
      <c r="I507" s="22"/>
      <c r="J507" s="22"/>
      <c r="M507" s="17"/>
      <c r="N507" s="26">
        <f>((G507-1)*(1-(IF(H507="no",0,'MONTH 2'!$B$3)))+1)</f>
        <v>5.0000000000000044E-2</v>
      </c>
      <c r="O507" s="26">
        <f t="shared" si="17"/>
        <v>0</v>
      </c>
      <c r="P507" s="28">
        <f>IF(ISBLANK(M507),,IF(ISBLANK(F507),,(IF(M507="WON-EW",((((F507-1)*J507)*'MONTH 2'!$B$2)+('MONTH 2'!$B$2*(F507-1))),IF(M507="WON",((((F507-1)*J507)*'MONTH 2'!$B$2)+('MONTH 2'!$B$2*(F507-1))),IF(M507="PLACED",((((F507-1)*J507)*'MONTH 2'!$B$2)-'MONTH 2'!$B$2),IF(J507=0,-'MONTH 2'!$B$2,IF(J507=0,-'MONTH 2'!$B$2,-('MONTH 2'!$B$2*2)))))))*E507))</f>
        <v>0</v>
      </c>
      <c r="Q507" s="27">
        <f>IF(ISBLANK(M507),,IF(ISBLANK(G507),,(IF(M507="WON-EW",((((N507-1)*J507)*'MONTH 2'!$B$2)+('MONTH 2'!$B$2*(N507-1))),IF(M507="WON",((((N507-1)*J507)*'MONTH 2'!$B$2)+('MONTH 2'!$B$2*(N507-1))),IF(M507="PLACED",((((N507-1)*J507)*'MONTH 2'!$B$2)-'MONTH 2'!$B$2),IF(J507=0,-'MONTH 2'!$B$2,IF(J507=0,-'MONTH 2'!$B$2,-('MONTH 2'!$B$2*2)))))))*E507))</f>
        <v>0</v>
      </c>
      <c r="R507" s="27">
        <f>IF(ISBLANK(M507),,IF(U507&lt;&gt;1,((IF(M507="WON-EW",(((K507-1)*'MONTH 2'!$B$2)*(1-$B$3))+(((L507-1)*'MONTH 2'!$B$2)*(1-$B$3)),IF(M507="WON",(((K507-1)*'MONTH 2'!$B$2)*(1-$B$3)),IF(M507="PLACED",(((L507-1)*'MONTH 2'!$B$2)*(1-$B$3))-'MONTH 2'!$B$2,IF(J507=0,-'MONTH 2'!$B$2,-('MONTH 2'!$B$2*2))))))*E507),0))</f>
        <v>0</v>
      </c>
      <c r="U507">
        <f t="shared" si="16"/>
        <v>1</v>
      </c>
    </row>
    <row r="508" spans="8:21" ht="16" x14ac:dyDescent="0.2">
      <c r="H508" s="22"/>
      <c r="I508" s="22"/>
      <c r="J508" s="22"/>
      <c r="M508" s="17"/>
      <c r="N508" s="26">
        <f>((G508-1)*(1-(IF(H508="no",0,'MONTH 2'!$B$3)))+1)</f>
        <v>5.0000000000000044E-2</v>
      </c>
      <c r="O508" s="26">
        <f t="shared" si="17"/>
        <v>0</v>
      </c>
      <c r="P508" s="28">
        <f>IF(ISBLANK(M508),,IF(ISBLANK(F508),,(IF(M508="WON-EW",((((F508-1)*J508)*'MONTH 2'!$B$2)+('MONTH 2'!$B$2*(F508-1))),IF(M508="WON",((((F508-1)*J508)*'MONTH 2'!$B$2)+('MONTH 2'!$B$2*(F508-1))),IF(M508="PLACED",((((F508-1)*J508)*'MONTH 2'!$B$2)-'MONTH 2'!$B$2),IF(J508=0,-'MONTH 2'!$B$2,IF(J508=0,-'MONTH 2'!$B$2,-('MONTH 2'!$B$2*2)))))))*E508))</f>
        <v>0</v>
      </c>
      <c r="Q508" s="27">
        <f>IF(ISBLANK(M508),,IF(ISBLANK(G508),,(IF(M508="WON-EW",((((N508-1)*J508)*'MONTH 2'!$B$2)+('MONTH 2'!$B$2*(N508-1))),IF(M508="WON",((((N508-1)*J508)*'MONTH 2'!$B$2)+('MONTH 2'!$B$2*(N508-1))),IF(M508="PLACED",((((N508-1)*J508)*'MONTH 2'!$B$2)-'MONTH 2'!$B$2),IF(J508=0,-'MONTH 2'!$B$2,IF(J508=0,-'MONTH 2'!$B$2,-('MONTH 2'!$B$2*2)))))))*E508))</f>
        <v>0</v>
      </c>
      <c r="R508" s="27">
        <f>IF(ISBLANK(M508),,IF(U508&lt;&gt;1,((IF(M508="WON-EW",(((K508-1)*'MONTH 2'!$B$2)*(1-$B$3))+(((L508-1)*'MONTH 2'!$B$2)*(1-$B$3)),IF(M508="WON",(((K508-1)*'MONTH 2'!$B$2)*(1-$B$3)),IF(M508="PLACED",(((L508-1)*'MONTH 2'!$B$2)*(1-$B$3))-'MONTH 2'!$B$2,IF(J508=0,-'MONTH 2'!$B$2,-('MONTH 2'!$B$2*2))))))*E508),0))</f>
        <v>0</v>
      </c>
      <c r="U508">
        <f t="shared" si="16"/>
        <v>1</v>
      </c>
    </row>
    <row r="509" spans="8:21" ht="16" x14ac:dyDescent="0.2">
      <c r="H509" s="22"/>
      <c r="I509" s="22"/>
      <c r="J509" s="22"/>
      <c r="M509" s="17"/>
      <c r="N509" s="26">
        <f>((G509-1)*(1-(IF(H509="no",0,'MONTH 2'!$B$3)))+1)</f>
        <v>5.0000000000000044E-2</v>
      </c>
      <c r="O509" s="26">
        <f t="shared" si="17"/>
        <v>0</v>
      </c>
      <c r="P509" s="28">
        <f>IF(ISBLANK(M509),,IF(ISBLANK(F509),,(IF(M509="WON-EW",((((F509-1)*J509)*'MONTH 2'!$B$2)+('MONTH 2'!$B$2*(F509-1))),IF(M509="WON",((((F509-1)*J509)*'MONTH 2'!$B$2)+('MONTH 2'!$B$2*(F509-1))),IF(M509="PLACED",((((F509-1)*J509)*'MONTH 2'!$B$2)-'MONTH 2'!$B$2),IF(J509=0,-'MONTH 2'!$B$2,IF(J509=0,-'MONTH 2'!$B$2,-('MONTH 2'!$B$2*2)))))))*E509))</f>
        <v>0</v>
      </c>
      <c r="Q509" s="27">
        <f>IF(ISBLANK(M509),,IF(ISBLANK(G509),,(IF(M509="WON-EW",((((N509-1)*J509)*'MONTH 2'!$B$2)+('MONTH 2'!$B$2*(N509-1))),IF(M509="WON",((((N509-1)*J509)*'MONTH 2'!$B$2)+('MONTH 2'!$B$2*(N509-1))),IF(M509="PLACED",((((N509-1)*J509)*'MONTH 2'!$B$2)-'MONTH 2'!$B$2),IF(J509=0,-'MONTH 2'!$B$2,IF(J509=0,-'MONTH 2'!$B$2,-('MONTH 2'!$B$2*2)))))))*E509))</f>
        <v>0</v>
      </c>
      <c r="R509" s="27">
        <f>IF(ISBLANK(M509),,IF(U509&lt;&gt;1,((IF(M509="WON-EW",(((K509-1)*'MONTH 2'!$B$2)*(1-$B$3))+(((L509-1)*'MONTH 2'!$B$2)*(1-$B$3)),IF(M509="WON",(((K509-1)*'MONTH 2'!$B$2)*(1-$B$3)),IF(M509="PLACED",(((L509-1)*'MONTH 2'!$B$2)*(1-$B$3))-'MONTH 2'!$B$2,IF(J509=0,-'MONTH 2'!$B$2,-('MONTH 2'!$B$2*2))))))*E509),0))</f>
        <v>0</v>
      </c>
      <c r="U509">
        <f t="shared" si="16"/>
        <v>1</v>
      </c>
    </row>
    <row r="510" spans="8:21" ht="16" x14ac:dyDescent="0.2">
      <c r="H510" s="22"/>
      <c r="I510" s="22"/>
      <c r="J510" s="22"/>
      <c r="M510" s="17"/>
      <c r="N510" s="26">
        <f>((G510-1)*(1-(IF(H510="no",0,'MONTH 2'!$B$3)))+1)</f>
        <v>5.0000000000000044E-2</v>
      </c>
      <c r="O510" s="26">
        <f t="shared" si="17"/>
        <v>0</v>
      </c>
      <c r="P510" s="28">
        <f>IF(ISBLANK(M510),,IF(ISBLANK(F510),,(IF(M510="WON-EW",((((F510-1)*J510)*'MONTH 2'!$B$2)+('MONTH 2'!$B$2*(F510-1))),IF(M510="WON",((((F510-1)*J510)*'MONTH 2'!$B$2)+('MONTH 2'!$B$2*(F510-1))),IF(M510="PLACED",((((F510-1)*J510)*'MONTH 2'!$B$2)-'MONTH 2'!$B$2),IF(J510=0,-'MONTH 2'!$B$2,IF(J510=0,-'MONTH 2'!$B$2,-('MONTH 2'!$B$2*2)))))))*E510))</f>
        <v>0</v>
      </c>
      <c r="Q510" s="27">
        <f>IF(ISBLANK(M510),,IF(ISBLANK(G510),,(IF(M510="WON-EW",((((N510-1)*J510)*'MONTH 2'!$B$2)+('MONTH 2'!$B$2*(N510-1))),IF(M510="WON",((((N510-1)*J510)*'MONTH 2'!$B$2)+('MONTH 2'!$B$2*(N510-1))),IF(M510="PLACED",((((N510-1)*J510)*'MONTH 2'!$B$2)-'MONTH 2'!$B$2),IF(J510=0,-'MONTH 2'!$B$2,IF(J510=0,-'MONTH 2'!$B$2,-('MONTH 2'!$B$2*2)))))))*E510))</f>
        <v>0</v>
      </c>
      <c r="R510" s="27">
        <f>IF(ISBLANK(M510),,IF(U510&lt;&gt;1,((IF(M510="WON-EW",(((K510-1)*'MONTH 2'!$B$2)*(1-$B$3))+(((L510-1)*'MONTH 2'!$B$2)*(1-$B$3)),IF(M510="WON",(((K510-1)*'MONTH 2'!$B$2)*(1-$B$3)),IF(M510="PLACED",(((L510-1)*'MONTH 2'!$B$2)*(1-$B$3))-'MONTH 2'!$B$2,IF(J510=0,-'MONTH 2'!$B$2,-('MONTH 2'!$B$2*2))))))*E510),0))</f>
        <v>0</v>
      </c>
      <c r="U510">
        <f t="shared" si="16"/>
        <v>1</v>
      </c>
    </row>
    <row r="511" spans="8:21" ht="16" x14ac:dyDescent="0.2">
      <c r="H511" s="22"/>
      <c r="I511" s="22"/>
      <c r="J511" s="22"/>
      <c r="M511" s="17"/>
      <c r="N511" s="26">
        <f>((G511-1)*(1-(IF(H511="no",0,'MONTH 2'!$B$3)))+1)</f>
        <v>5.0000000000000044E-2</v>
      </c>
      <c r="O511" s="26">
        <f t="shared" si="17"/>
        <v>0</v>
      </c>
      <c r="P511" s="28">
        <f>IF(ISBLANK(M511),,IF(ISBLANK(F511),,(IF(M511="WON-EW",((((F511-1)*J511)*'MONTH 2'!$B$2)+('MONTH 2'!$B$2*(F511-1))),IF(M511="WON",((((F511-1)*J511)*'MONTH 2'!$B$2)+('MONTH 2'!$B$2*(F511-1))),IF(M511="PLACED",((((F511-1)*J511)*'MONTH 2'!$B$2)-'MONTH 2'!$B$2),IF(J511=0,-'MONTH 2'!$B$2,IF(J511=0,-'MONTH 2'!$B$2,-('MONTH 2'!$B$2*2)))))))*E511))</f>
        <v>0</v>
      </c>
      <c r="Q511" s="27">
        <f>IF(ISBLANK(M511),,IF(ISBLANK(G511),,(IF(M511="WON-EW",((((N511-1)*J511)*'MONTH 2'!$B$2)+('MONTH 2'!$B$2*(N511-1))),IF(M511="WON",((((N511-1)*J511)*'MONTH 2'!$B$2)+('MONTH 2'!$B$2*(N511-1))),IF(M511="PLACED",((((N511-1)*J511)*'MONTH 2'!$B$2)-'MONTH 2'!$B$2),IF(J511=0,-'MONTH 2'!$B$2,IF(J511=0,-'MONTH 2'!$B$2,-('MONTH 2'!$B$2*2)))))))*E511))</f>
        <v>0</v>
      </c>
      <c r="R511" s="27">
        <f>IF(ISBLANK(M511),,IF(U511&lt;&gt;1,((IF(M511="WON-EW",(((K511-1)*'MONTH 2'!$B$2)*(1-$B$3))+(((L511-1)*'MONTH 2'!$B$2)*(1-$B$3)),IF(M511="WON",(((K511-1)*'MONTH 2'!$B$2)*(1-$B$3)),IF(M511="PLACED",(((L511-1)*'MONTH 2'!$B$2)*(1-$B$3))-'MONTH 2'!$B$2,IF(J511=0,-'MONTH 2'!$B$2,-('MONTH 2'!$B$2*2))))))*E511),0))</f>
        <v>0</v>
      </c>
      <c r="U511">
        <f t="shared" si="16"/>
        <v>1</v>
      </c>
    </row>
    <row r="512" spans="8:21" ht="16" x14ac:dyDescent="0.2">
      <c r="H512" s="22"/>
      <c r="I512" s="22"/>
      <c r="J512" s="22"/>
      <c r="M512" s="17"/>
      <c r="N512" s="26">
        <f>((G512-1)*(1-(IF(H512="no",0,'MONTH 2'!$B$3)))+1)</f>
        <v>5.0000000000000044E-2</v>
      </c>
      <c r="O512" s="26">
        <f t="shared" si="17"/>
        <v>0</v>
      </c>
      <c r="P512" s="28">
        <f>IF(ISBLANK(M512),,IF(ISBLANK(F512),,(IF(M512="WON-EW",((((F512-1)*J512)*'MONTH 2'!$B$2)+('MONTH 2'!$B$2*(F512-1))),IF(M512="WON",((((F512-1)*J512)*'MONTH 2'!$B$2)+('MONTH 2'!$B$2*(F512-1))),IF(M512="PLACED",((((F512-1)*J512)*'MONTH 2'!$B$2)-'MONTH 2'!$B$2),IF(J512=0,-'MONTH 2'!$B$2,IF(J512=0,-'MONTH 2'!$B$2,-('MONTH 2'!$B$2*2)))))))*E512))</f>
        <v>0</v>
      </c>
      <c r="Q512" s="27">
        <f>IF(ISBLANK(M512),,IF(ISBLANK(G512),,(IF(M512="WON-EW",((((N512-1)*J512)*'MONTH 2'!$B$2)+('MONTH 2'!$B$2*(N512-1))),IF(M512="WON",((((N512-1)*J512)*'MONTH 2'!$B$2)+('MONTH 2'!$B$2*(N512-1))),IF(M512="PLACED",((((N512-1)*J512)*'MONTH 2'!$B$2)-'MONTH 2'!$B$2),IF(J512=0,-'MONTH 2'!$B$2,IF(J512=0,-'MONTH 2'!$B$2,-('MONTH 2'!$B$2*2)))))))*E512))</f>
        <v>0</v>
      </c>
      <c r="R512" s="27">
        <f>IF(ISBLANK(M512),,IF(U512&lt;&gt;1,((IF(M512="WON-EW",(((K512-1)*'MONTH 2'!$B$2)*(1-$B$3))+(((L512-1)*'MONTH 2'!$B$2)*(1-$B$3)),IF(M512="WON",(((K512-1)*'MONTH 2'!$B$2)*(1-$B$3)),IF(M512="PLACED",(((L512-1)*'MONTH 2'!$B$2)*(1-$B$3))-'MONTH 2'!$B$2,IF(J512=0,-'MONTH 2'!$B$2,-('MONTH 2'!$B$2*2))))))*E512),0))</f>
        <v>0</v>
      </c>
      <c r="U512">
        <f t="shared" si="16"/>
        <v>1</v>
      </c>
    </row>
    <row r="513" spans="8:21" ht="16" x14ac:dyDescent="0.2">
      <c r="H513" s="22"/>
      <c r="I513" s="22"/>
      <c r="J513" s="22"/>
      <c r="M513" s="17"/>
      <c r="N513" s="26">
        <f>((G513-1)*(1-(IF(H513="no",0,'MONTH 2'!$B$3)))+1)</f>
        <v>5.0000000000000044E-2</v>
      </c>
      <c r="O513" s="26">
        <f t="shared" si="17"/>
        <v>0</v>
      </c>
      <c r="P513" s="28">
        <f>IF(ISBLANK(M513),,IF(ISBLANK(F513),,(IF(M513="WON-EW",((((F513-1)*J513)*'MONTH 2'!$B$2)+('MONTH 2'!$B$2*(F513-1))),IF(M513="WON",((((F513-1)*J513)*'MONTH 2'!$B$2)+('MONTH 2'!$B$2*(F513-1))),IF(M513="PLACED",((((F513-1)*J513)*'MONTH 2'!$B$2)-'MONTH 2'!$B$2),IF(J513=0,-'MONTH 2'!$B$2,IF(J513=0,-'MONTH 2'!$B$2,-('MONTH 2'!$B$2*2)))))))*E513))</f>
        <v>0</v>
      </c>
      <c r="Q513" s="27">
        <f>IF(ISBLANK(M513),,IF(ISBLANK(G513),,(IF(M513="WON-EW",((((N513-1)*J513)*'MONTH 2'!$B$2)+('MONTH 2'!$B$2*(N513-1))),IF(M513="WON",((((N513-1)*J513)*'MONTH 2'!$B$2)+('MONTH 2'!$B$2*(N513-1))),IF(M513="PLACED",((((N513-1)*J513)*'MONTH 2'!$B$2)-'MONTH 2'!$B$2),IF(J513=0,-'MONTH 2'!$B$2,IF(J513=0,-'MONTH 2'!$B$2,-('MONTH 2'!$B$2*2)))))))*E513))</f>
        <v>0</v>
      </c>
      <c r="R513" s="27">
        <f>IF(ISBLANK(M513),,IF(U513&lt;&gt;1,((IF(M513="WON-EW",(((K513-1)*'MONTH 2'!$B$2)*(1-$B$3))+(((L513-1)*'MONTH 2'!$B$2)*(1-$B$3)),IF(M513="WON",(((K513-1)*'MONTH 2'!$B$2)*(1-$B$3)),IF(M513="PLACED",(((L513-1)*'MONTH 2'!$B$2)*(1-$B$3))-'MONTH 2'!$B$2,IF(J513=0,-'MONTH 2'!$B$2,-('MONTH 2'!$B$2*2))))))*E513),0))</f>
        <v>0</v>
      </c>
      <c r="U513">
        <f t="shared" si="16"/>
        <v>1</v>
      </c>
    </row>
    <row r="514" spans="8:21" ht="16" x14ac:dyDescent="0.2">
      <c r="H514" s="22"/>
      <c r="I514" s="22"/>
      <c r="J514" s="22"/>
      <c r="M514" s="17"/>
      <c r="N514" s="26">
        <f>((G514-1)*(1-(IF(H514="no",0,'MONTH 2'!$B$3)))+1)</f>
        <v>5.0000000000000044E-2</v>
      </c>
      <c r="O514" s="26">
        <f t="shared" si="17"/>
        <v>0</v>
      </c>
      <c r="P514" s="28">
        <f>IF(ISBLANK(M514),,IF(ISBLANK(F514),,(IF(M514="WON-EW",((((F514-1)*J514)*'MONTH 2'!$B$2)+('MONTH 2'!$B$2*(F514-1))),IF(M514="WON",((((F514-1)*J514)*'MONTH 2'!$B$2)+('MONTH 2'!$B$2*(F514-1))),IF(M514="PLACED",((((F514-1)*J514)*'MONTH 2'!$B$2)-'MONTH 2'!$B$2),IF(J514=0,-'MONTH 2'!$B$2,IF(J514=0,-'MONTH 2'!$B$2,-('MONTH 2'!$B$2*2)))))))*E514))</f>
        <v>0</v>
      </c>
      <c r="Q514" s="27">
        <f>IF(ISBLANK(M514),,IF(ISBLANK(G514),,(IF(M514="WON-EW",((((N514-1)*J514)*'MONTH 2'!$B$2)+('MONTH 2'!$B$2*(N514-1))),IF(M514="WON",((((N514-1)*J514)*'MONTH 2'!$B$2)+('MONTH 2'!$B$2*(N514-1))),IF(M514="PLACED",((((N514-1)*J514)*'MONTH 2'!$B$2)-'MONTH 2'!$B$2),IF(J514=0,-'MONTH 2'!$B$2,IF(J514=0,-'MONTH 2'!$B$2,-('MONTH 2'!$B$2*2)))))))*E514))</f>
        <v>0</v>
      </c>
      <c r="R514" s="27">
        <f>IF(ISBLANK(M514),,IF(U514&lt;&gt;1,((IF(M514="WON-EW",(((K514-1)*'MONTH 2'!$B$2)*(1-$B$3))+(((L514-1)*'MONTH 2'!$B$2)*(1-$B$3)),IF(M514="WON",(((K514-1)*'MONTH 2'!$B$2)*(1-$B$3)),IF(M514="PLACED",(((L514-1)*'MONTH 2'!$B$2)*(1-$B$3))-'MONTH 2'!$B$2,IF(J514=0,-'MONTH 2'!$B$2,-('MONTH 2'!$B$2*2))))))*E514),0))</f>
        <v>0</v>
      </c>
      <c r="U514">
        <f t="shared" si="16"/>
        <v>1</v>
      </c>
    </row>
    <row r="515" spans="8:21" ht="16" x14ac:dyDescent="0.2">
      <c r="H515" s="22"/>
      <c r="I515" s="22"/>
      <c r="J515" s="22"/>
      <c r="M515" s="17"/>
      <c r="N515" s="26">
        <f>((G515-1)*(1-(IF(H515="no",0,'MONTH 2'!$B$3)))+1)</f>
        <v>5.0000000000000044E-2</v>
      </c>
      <c r="O515" s="26">
        <f t="shared" si="17"/>
        <v>0</v>
      </c>
      <c r="P515" s="28">
        <f>IF(ISBLANK(M515),,IF(ISBLANK(F515),,(IF(M515="WON-EW",((((F515-1)*J515)*'MONTH 2'!$B$2)+('MONTH 2'!$B$2*(F515-1))),IF(M515="WON",((((F515-1)*J515)*'MONTH 2'!$B$2)+('MONTH 2'!$B$2*(F515-1))),IF(M515="PLACED",((((F515-1)*J515)*'MONTH 2'!$B$2)-'MONTH 2'!$B$2),IF(J515=0,-'MONTH 2'!$B$2,IF(J515=0,-'MONTH 2'!$B$2,-('MONTH 2'!$B$2*2)))))))*E515))</f>
        <v>0</v>
      </c>
      <c r="Q515" s="27">
        <f>IF(ISBLANK(M515),,IF(ISBLANK(G515),,(IF(M515="WON-EW",((((N515-1)*J515)*'MONTH 2'!$B$2)+('MONTH 2'!$B$2*(N515-1))),IF(M515="WON",((((N515-1)*J515)*'MONTH 2'!$B$2)+('MONTH 2'!$B$2*(N515-1))),IF(M515="PLACED",((((N515-1)*J515)*'MONTH 2'!$B$2)-'MONTH 2'!$B$2),IF(J515=0,-'MONTH 2'!$B$2,IF(J515=0,-'MONTH 2'!$B$2,-('MONTH 2'!$B$2*2)))))))*E515))</f>
        <v>0</v>
      </c>
      <c r="R515" s="27">
        <f>IF(ISBLANK(M515),,IF(U515&lt;&gt;1,((IF(M515="WON-EW",(((K515-1)*'MONTH 2'!$B$2)*(1-$B$3))+(((L515-1)*'MONTH 2'!$B$2)*(1-$B$3)),IF(M515="WON",(((K515-1)*'MONTH 2'!$B$2)*(1-$B$3)),IF(M515="PLACED",(((L515-1)*'MONTH 2'!$B$2)*(1-$B$3))-'MONTH 2'!$B$2,IF(J515=0,-'MONTH 2'!$B$2,-('MONTH 2'!$B$2*2))))))*E515),0))</f>
        <v>0</v>
      </c>
      <c r="U515">
        <f t="shared" si="16"/>
        <v>1</v>
      </c>
    </row>
    <row r="516" spans="8:21" ht="16" x14ac:dyDescent="0.2">
      <c r="H516" s="22"/>
      <c r="I516" s="22"/>
      <c r="J516" s="22"/>
      <c r="M516" s="17"/>
      <c r="N516" s="26">
        <f>((G516-1)*(1-(IF(H516="no",0,'MONTH 2'!$B$3)))+1)</f>
        <v>5.0000000000000044E-2</v>
      </c>
      <c r="O516" s="26">
        <f t="shared" si="17"/>
        <v>0</v>
      </c>
      <c r="P516" s="28">
        <f>IF(ISBLANK(M516),,IF(ISBLANK(F516),,(IF(M516="WON-EW",((((F516-1)*J516)*'MONTH 2'!$B$2)+('MONTH 2'!$B$2*(F516-1))),IF(M516="WON",((((F516-1)*J516)*'MONTH 2'!$B$2)+('MONTH 2'!$B$2*(F516-1))),IF(M516="PLACED",((((F516-1)*J516)*'MONTH 2'!$B$2)-'MONTH 2'!$B$2),IF(J516=0,-'MONTH 2'!$B$2,IF(J516=0,-'MONTH 2'!$B$2,-('MONTH 2'!$B$2*2)))))))*E516))</f>
        <v>0</v>
      </c>
      <c r="Q516" s="27">
        <f>IF(ISBLANK(M516),,IF(ISBLANK(G516),,(IF(M516="WON-EW",((((N516-1)*J516)*'MONTH 2'!$B$2)+('MONTH 2'!$B$2*(N516-1))),IF(M516="WON",((((N516-1)*J516)*'MONTH 2'!$B$2)+('MONTH 2'!$B$2*(N516-1))),IF(M516="PLACED",((((N516-1)*J516)*'MONTH 2'!$B$2)-'MONTH 2'!$B$2),IF(J516=0,-'MONTH 2'!$B$2,IF(J516=0,-'MONTH 2'!$B$2,-('MONTH 2'!$B$2*2)))))))*E516))</f>
        <v>0</v>
      </c>
      <c r="R516" s="27">
        <f>IF(ISBLANK(M516),,IF(U516&lt;&gt;1,((IF(M516="WON-EW",(((K516-1)*'MONTH 2'!$B$2)*(1-$B$3))+(((L516-1)*'MONTH 2'!$B$2)*(1-$B$3)),IF(M516="WON",(((K516-1)*'MONTH 2'!$B$2)*(1-$B$3)),IF(M516="PLACED",(((L516-1)*'MONTH 2'!$B$2)*(1-$B$3))-'MONTH 2'!$B$2,IF(J516=0,-'MONTH 2'!$B$2,-('MONTH 2'!$B$2*2))))))*E516),0))</f>
        <v>0</v>
      </c>
      <c r="U516">
        <f t="shared" si="16"/>
        <v>1</v>
      </c>
    </row>
    <row r="517" spans="8:21" ht="16" x14ac:dyDescent="0.2">
      <c r="H517" s="22"/>
      <c r="I517" s="22"/>
      <c r="J517" s="22"/>
      <c r="M517" s="17"/>
      <c r="N517" s="26">
        <f>((G517-1)*(1-(IF(H517="no",0,'MONTH 2'!$B$3)))+1)</f>
        <v>5.0000000000000044E-2</v>
      </c>
      <c r="O517" s="26">
        <f t="shared" si="17"/>
        <v>0</v>
      </c>
      <c r="P517" s="28">
        <f>IF(ISBLANK(M517),,IF(ISBLANK(F517),,(IF(M517="WON-EW",((((F517-1)*J517)*'MONTH 2'!$B$2)+('MONTH 2'!$B$2*(F517-1))),IF(M517="WON",((((F517-1)*J517)*'MONTH 2'!$B$2)+('MONTH 2'!$B$2*(F517-1))),IF(M517="PLACED",((((F517-1)*J517)*'MONTH 2'!$B$2)-'MONTH 2'!$B$2),IF(J517=0,-'MONTH 2'!$B$2,IF(J517=0,-'MONTH 2'!$B$2,-('MONTH 2'!$B$2*2)))))))*E517))</f>
        <v>0</v>
      </c>
      <c r="Q517" s="27">
        <f>IF(ISBLANK(M517),,IF(ISBLANK(G517),,(IF(M517="WON-EW",((((N517-1)*J517)*'MONTH 2'!$B$2)+('MONTH 2'!$B$2*(N517-1))),IF(M517="WON",((((N517-1)*J517)*'MONTH 2'!$B$2)+('MONTH 2'!$B$2*(N517-1))),IF(M517="PLACED",((((N517-1)*J517)*'MONTH 2'!$B$2)-'MONTH 2'!$B$2),IF(J517=0,-'MONTH 2'!$B$2,IF(J517=0,-'MONTH 2'!$B$2,-('MONTH 2'!$B$2*2)))))))*E517))</f>
        <v>0</v>
      </c>
      <c r="R517" s="27">
        <f>IF(ISBLANK(M517),,IF(U517&lt;&gt;1,((IF(M517="WON-EW",(((K517-1)*'MONTH 2'!$B$2)*(1-$B$3))+(((L517-1)*'MONTH 2'!$B$2)*(1-$B$3)),IF(M517="WON",(((K517-1)*'MONTH 2'!$B$2)*(1-$B$3)),IF(M517="PLACED",(((L517-1)*'MONTH 2'!$B$2)*(1-$B$3))-'MONTH 2'!$B$2,IF(J517=0,-'MONTH 2'!$B$2,-('MONTH 2'!$B$2*2))))))*E517),0))</f>
        <v>0</v>
      </c>
      <c r="U517">
        <f t="shared" si="16"/>
        <v>1</v>
      </c>
    </row>
    <row r="518" spans="8:21" ht="16" x14ac:dyDescent="0.2">
      <c r="H518" s="22"/>
      <c r="I518" s="22"/>
      <c r="J518" s="22"/>
      <c r="M518" s="17"/>
      <c r="N518" s="26">
        <f>((G518-1)*(1-(IF(H518="no",0,'MONTH 2'!$B$3)))+1)</f>
        <v>5.0000000000000044E-2</v>
      </c>
      <c r="O518" s="26">
        <f t="shared" si="17"/>
        <v>0</v>
      </c>
      <c r="P518" s="28">
        <f>IF(ISBLANK(M518),,IF(ISBLANK(F518),,(IF(M518="WON-EW",((((F518-1)*J518)*'MONTH 2'!$B$2)+('MONTH 2'!$B$2*(F518-1))),IF(M518="WON",((((F518-1)*J518)*'MONTH 2'!$B$2)+('MONTH 2'!$B$2*(F518-1))),IF(M518="PLACED",((((F518-1)*J518)*'MONTH 2'!$B$2)-'MONTH 2'!$B$2),IF(J518=0,-'MONTH 2'!$B$2,IF(J518=0,-'MONTH 2'!$B$2,-('MONTH 2'!$B$2*2)))))))*E518))</f>
        <v>0</v>
      </c>
      <c r="Q518" s="27">
        <f>IF(ISBLANK(M518),,IF(ISBLANK(G518),,(IF(M518="WON-EW",((((N518-1)*J518)*'MONTH 2'!$B$2)+('MONTH 2'!$B$2*(N518-1))),IF(M518="WON",((((N518-1)*J518)*'MONTH 2'!$B$2)+('MONTH 2'!$B$2*(N518-1))),IF(M518="PLACED",((((N518-1)*J518)*'MONTH 2'!$B$2)-'MONTH 2'!$B$2),IF(J518=0,-'MONTH 2'!$B$2,IF(J518=0,-'MONTH 2'!$B$2,-('MONTH 2'!$B$2*2)))))))*E518))</f>
        <v>0</v>
      </c>
      <c r="R518" s="27">
        <f>IF(ISBLANK(M518),,IF(U518&lt;&gt;1,((IF(M518="WON-EW",(((K518-1)*'MONTH 2'!$B$2)*(1-$B$3))+(((L518-1)*'MONTH 2'!$B$2)*(1-$B$3)),IF(M518="WON",(((K518-1)*'MONTH 2'!$B$2)*(1-$B$3)),IF(M518="PLACED",(((L518-1)*'MONTH 2'!$B$2)*(1-$B$3))-'MONTH 2'!$B$2,IF(J518=0,-'MONTH 2'!$B$2,-('MONTH 2'!$B$2*2))))))*E518),0))</f>
        <v>0</v>
      </c>
      <c r="U518">
        <f t="shared" si="16"/>
        <v>1</v>
      </c>
    </row>
    <row r="519" spans="8:21" ht="16" x14ac:dyDescent="0.2">
      <c r="H519" s="22"/>
      <c r="I519" s="22"/>
      <c r="J519" s="22"/>
      <c r="M519" s="17"/>
      <c r="N519" s="26">
        <f>((G519-1)*(1-(IF(H519="no",0,'MONTH 2'!$B$3)))+1)</f>
        <v>5.0000000000000044E-2</v>
      </c>
      <c r="O519" s="26">
        <f t="shared" si="17"/>
        <v>0</v>
      </c>
      <c r="P519" s="28">
        <f>IF(ISBLANK(M519),,IF(ISBLANK(F519),,(IF(M519="WON-EW",((((F519-1)*J519)*'MONTH 2'!$B$2)+('MONTH 2'!$B$2*(F519-1))),IF(M519="WON",((((F519-1)*J519)*'MONTH 2'!$B$2)+('MONTH 2'!$B$2*(F519-1))),IF(M519="PLACED",((((F519-1)*J519)*'MONTH 2'!$B$2)-'MONTH 2'!$B$2),IF(J519=0,-'MONTH 2'!$B$2,IF(J519=0,-'MONTH 2'!$B$2,-('MONTH 2'!$B$2*2)))))))*E519))</f>
        <v>0</v>
      </c>
      <c r="Q519" s="27">
        <f>IF(ISBLANK(M519),,IF(ISBLANK(G519),,(IF(M519="WON-EW",((((N519-1)*J519)*'MONTH 2'!$B$2)+('MONTH 2'!$B$2*(N519-1))),IF(M519="WON",((((N519-1)*J519)*'MONTH 2'!$B$2)+('MONTH 2'!$B$2*(N519-1))),IF(M519="PLACED",((((N519-1)*J519)*'MONTH 2'!$B$2)-'MONTH 2'!$B$2),IF(J519=0,-'MONTH 2'!$B$2,IF(J519=0,-'MONTH 2'!$B$2,-('MONTH 2'!$B$2*2)))))))*E519))</f>
        <v>0</v>
      </c>
      <c r="R519" s="27">
        <f>IF(ISBLANK(M519),,IF(U519&lt;&gt;1,((IF(M519="WON-EW",(((K519-1)*'MONTH 2'!$B$2)*(1-$B$3))+(((L519-1)*'MONTH 2'!$B$2)*(1-$B$3)),IF(M519="WON",(((K519-1)*'MONTH 2'!$B$2)*(1-$B$3)),IF(M519="PLACED",(((L519-1)*'MONTH 2'!$B$2)*(1-$B$3))-'MONTH 2'!$B$2,IF(J519=0,-'MONTH 2'!$B$2,-('MONTH 2'!$B$2*2))))))*E519),0))</f>
        <v>0</v>
      </c>
      <c r="U519">
        <f t="shared" si="16"/>
        <v>1</v>
      </c>
    </row>
    <row r="520" spans="8:21" ht="16" x14ac:dyDescent="0.2">
      <c r="H520" s="22"/>
      <c r="I520" s="22"/>
      <c r="J520" s="22"/>
      <c r="M520" s="17"/>
      <c r="N520" s="26">
        <f>((G520-1)*(1-(IF(H520="no",0,'MONTH 2'!$B$3)))+1)</f>
        <v>5.0000000000000044E-2</v>
      </c>
      <c r="O520" s="26">
        <f t="shared" si="17"/>
        <v>0</v>
      </c>
      <c r="P520" s="28">
        <f>IF(ISBLANK(M520),,IF(ISBLANK(F520),,(IF(M520="WON-EW",((((F520-1)*J520)*'MONTH 2'!$B$2)+('MONTH 2'!$B$2*(F520-1))),IF(M520="WON",((((F520-1)*J520)*'MONTH 2'!$B$2)+('MONTH 2'!$B$2*(F520-1))),IF(M520="PLACED",((((F520-1)*J520)*'MONTH 2'!$B$2)-'MONTH 2'!$B$2),IF(J520=0,-'MONTH 2'!$B$2,IF(J520=0,-'MONTH 2'!$B$2,-('MONTH 2'!$B$2*2)))))))*E520))</f>
        <v>0</v>
      </c>
      <c r="Q520" s="27">
        <f>IF(ISBLANK(M520),,IF(ISBLANK(G520),,(IF(M520="WON-EW",((((N520-1)*J520)*'MONTH 2'!$B$2)+('MONTH 2'!$B$2*(N520-1))),IF(M520="WON",((((N520-1)*J520)*'MONTH 2'!$B$2)+('MONTH 2'!$B$2*(N520-1))),IF(M520="PLACED",((((N520-1)*J520)*'MONTH 2'!$B$2)-'MONTH 2'!$B$2),IF(J520=0,-'MONTH 2'!$B$2,IF(J520=0,-'MONTH 2'!$B$2,-('MONTH 2'!$B$2*2)))))))*E520))</f>
        <v>0</v>
      </c>
      <c r="R520" s="27">
        <f>IF(ISBLANK(M520),,IF(U520&lt;&gt;1,((IF(M520="WON-EW",(((K520-1)*'MONTH 2'!$B$2)*(1-$B$3))+(((L520-1)*'MONTH 2'!$B$2)*(1-$B$3)),IF(M520="WON",(((K520-1)*'MONTH 2'!$B$2)*(1-$B$3)),IF(M520="PLACED",(((L520-1)*'MONTH 2'!$B$2)*(1-$B$3))-'MONTH 2'!$B$2,IF(J520=0,-'MONTH 2'!$B$2,-('MONTH 2'!$B$2*2))))))*E520),0))</f>
        <v>0</v>
      </c>
      <c r="U520">
        <f t="shared" si="16"/>
        <v>1</v>
      </c>
    </row>
    <row r="521" spans="8:21" ht="16" x14ac:dyDescent="0.2">
      <c r="H521" s="22"/>
      <c r="I521" s="22"/>
      <c r="J521" s="22"/>
      <c r="M521" s="17"/>
      <c r="N521" s="26">
        <f>((G521-1)*(1-(IF(H521="no",0,'MONTH 2'!$B$3)))+1)</f>
        <v>5.0000000000000044E-2</v>
      </c>
      <c r="O521" s="26">
        <f t="shared" si="17"/>
        <v>0</v>
      </c>
      <c r="P521" s="28">
        <f>IF(ISBLANK(M521),,IF(ISBLANK(F521),,(IF(M521="WON-EW",((((F521-1)*J521)*'MONTH 2'!$B$2)+('MONTH 2'!$B$2*(F521-1))),IF(M521="WON",((((F521-1)*J521)*'MONTH 2'!$B$2)+('MONTH 2'!$B$2*(F521-1))),IF(M521="PLACED",((((F521-1)*J521)*'MONTH 2'!$B$2)-'MONTH 2'!$B$2),IF(J521=0,-'MONTH 2'!$B$2,IF(J521=0,-'MONTH 2'!$B$2,-('MONTH 2'!$B$2*2)))))))*E521))</f>
        <v>0</v>
      </c>
      <c r="Q521" s="27">
        <f>IF(ISBLANK(M521),,IF(ISBLANK(G521),,(IF(M521="WON-EW",((((N521-1)*J521)*'MONTH 2'!$B$2)+('MONTH 2'!$B$2*(N521-1))),IF(M521="WON",((((N521-1)*J521)*'MONTH 2'!$B$2)+('MONTH 2'!$B$2*(N521-1))),IF(M521="PLACED",((((N521-1)*J521)*'MONTH 2'!$B$2)-'MONTH 2'!$B$2),IF(J521=0,-'MONTH 2'!$B$2,IF(J521=0,-'MONTH 2'!$B$2,-('MONTH 2'!$B$2*2)))))))*E521))</f>
        <v>0</v>
      </c>
      <c r="R521" s="27">
        <f>IF(ISBLANK(M521),,IF(U521&lt;&gt;1,((IF(M521="WON-EW",(((K521-1)*'MONTH 2'!$B$2)*(1-$B$3))+(((L521-1)*'MONTH 2'!$B$2)*(1-$B$3)),IF(M521="WON",(((K521-1)*'MONTH 2'!$B$2)*(1-$B$3)),IF(M521="PLACED",(((L521-1)*'MONTH 2'!$B$2)*(1-$B$3))-'MONTH 2'!$B$2,IF(J521=0,-'MONTH 2'!$B$2,-('MONTH 2'!$B$2*2))))))*E521),0))</f>
        <v>0</v>
      </c>
      <c r="U521">
        <f t="shared" si="16"/>
        <v>1</v>
      </c>
    </row>
    <row r="522" spans="8:21" ht="16" x14ac:dyDescent="0.2">
      <c r="H522" s="22"/>
      <c r="I522" s="22"/>
      <c r="J522" s="22"/>
      <c r="M522" s="17"/>
      <c r="N522" s="26">
        <f>((G522-1)*(1-(IF(H522="no",0,'MONTH 2'!$B$3)))+1)</f>
        <v>5.0000000000000044E-2</v>
      </c>
      <c r="O522" s="26">
        <f t="shared" si="17"/>
        <v>0</v>
      </c>
      <c r="P522" s="28">
        <f>IF(ISBLANK(M522),,IF(ISBLANK(F522),,(IF(M522="WON-EW",((((F522-1)*J522)*'MONTH 2'!$B$2)+('MONTH 2'!$B$2*(F522-1))),IF(M522="WON",((((F522-1)*J522)*'MONTH 2'!$B$2)+('MONTH 2'!$B$2*(F522-1))),IF(M522="PLACED",((((F522-1)*J522)*'MONTH 2'!$B$2)-'MONTH 2'!$B$2),IF(J522=0,-'MONTH 2'!$B$2,IF(J522=0,-'MONTH 2'!$B$2,-('MONTH 2'!$B$2*2)))))))*E522))</f>
        <v>0</v>
      </c>
      <c r="Q522" s="27">
        <f>IF(ISBLANK(M522),,IF(ISBLANK(G522),,(IF(M522="WON-EW",((((N522-1)*J522)*'MONTH 2'!$B$2)+('MONTH 2'!$B$2*(N522-1))),IF(M522="WON",((((N522-1)*J522)*'MONTH 2'!$B$2)+('MONTH 2'!$B$2*(N522-1))),IF(M522="PLACED",((((N522-1)*J522)*'MONTH 2'!$B$2)-'MONTH 2'!$B$2),IF(J522=0,-'MONTH 2'!$B$2,IF(J522=0,-'MONTH 2'!$B$2,-('MONTH 2'!$B$2*2)))))))*E522))</f>
        <v>0</v>
      </c>
      <c r="R522" s="27">
        <f>IF(ISBLANK(M522),,IF(U522&lt;&gt;1,((IF(M522="WON-EW",(((K522-1)*'MONTH 2'!$B$2)*(1-$B$3))+(((L522-1)*'MONTH 2'!$B$2)*(1-$B$3)),IF(M522="WON",(((K522-1)*'MONTH 2'!$B$2)*(1-$B$3)),IF(M522="PLACED",(((L522-1)*'MONTH 2'!$B$2)*(1-$B$3))-'MONTH 2'!$B$2,IF(J522=0,-'MONTH 2'!$B$2,-('MONTH 2'!$B$2*2))))))*E522),0))</f>
        <v>0</v>
      </c>
      <c r="U522">
        <f t="shared" si="16"/>
        <v>1</v>
      </c>
    </row>
    <row r="523" spans="8:21" ht="16" x14ac:dyDescent="0.2">
      <c r="H523" s="22"/>
      <c r="I523" s="22"/>
      <c r="J523" s="22"/>
      <c r="M523" s="17"/>
      <c r="N523" s="26">
        <f>((G523-1)*(1-(IF(H523="no",0,'MONTH 2'!$B$3)))+1)</f>
        <v>5.0000000000000044E-2</v>
      </c>
      <c r="O523" s="26">
        <f t="shared" si="17"/>
        <v>0</v>
      </c>
      <c r="P523" s="28">
        <f>IF(ISBLANK(M523),,IF(ISBLANK(F523),,(IF(M523="WON-EW",((((F523-1)*J523)*'MONTH 2'!$B$2)+('MONTH 2'!$B$2*(F523-1))),IF(M523="WON",((((F523-1)*J523)*'MONTH 2'!$B$2)+('MONTH 2'!$B$2*(F523-1))),IF(M523="PLACED",((((F523-1)*J523)*'MONTH 2'!$B$2)-'MONTH 2'!$B$2),IF(J523=0,-'MONTH 2'!$B$2,IF(J523=0,-'MONTH 2'!$B$2,-('MONTH 2'!$B$2*2)))))))*E523))</f>
        <v>0</v>
      </c>
      <c r="Q523" s="27">
        <f>IF(ISBLANK(M523),,IF(ISBLANK(G523),,(IF(M523="WON-EW",((((N523-1)*J523)*'MONTH 2'!$B$2)+('MONTH 2'!$B$2*(N523-1))),IF(M523="WON",((((N523-1)*J523)*'MONTH 2'!$B$2)+('MONTH 2'!$B$2*(N523-1))),IF(M523="PLACED",((((N523-1)*J523)*'MONTH 2'!$B$2)-'MONTH 2'!$B$2),IF(J523=0,-'MONTH 2'!$B$2,IF(J523=0,-'MONTH 2'!$B$2,-('MONTH 2'!$B$2*2)))))))*E523))</f>
        <v>0</v>
      </c>
      <c r="R523" s="27">
        <f>IF(ISBLANK(M523),,IF(U523&lt;&gt;1,((IF(M523="WON-EW",(((K523-1)*'MONTH 2'!$B$2)*(1-$B$3))+(((L523-1)*'MONTH 2'!$B$2)*(1-$B$3)),IF(M523="WON",(((K523-1)*'MONTH 2'!$B$2)*(1-$B$3)),IF(M523="PLACED",(((L523-1)*'MONTH 2'!$B$2)*(1-$B$3))-'MONTH 2'!$B$2,IF(J523=0,-'MONTH 2'!$B$2,-('MONTH 2'!$B$2*2))))))*E523),0))</f>
        <v>0</v>
      </c>
      <c r="U523">
        <f t="shared" si="16"/>
        <v>1</v>
      </c>
    </row>
    <row r="524" spans="8:21" ht="16" x14ac:dyDescent="0.2">
      <c r="H524" s="22"/>
      <c r="I524" s="22"/>
      <c r="J524" s="22"/>
      <c r="M524" s="17"/>
      <c r="N524" s="26">
        <f>((G524-1)*(1-(IF(H524="no",0,'MONTH 2'!$B$3)))+1)</f>
        <v>5.0000000000000044E-2</v>
      </c>
      <c r="O524" s="26">
        <f t="shared" si="17"/>
        <v>0</v>
      </c>
      <c r="P524" s="28">
        <f>IF(ISBLANK(M524),,IF(ISBLANK(F524),,(IF(M524="WON-EW",((((F524-1)*J524)*'MONTH 2'!$B$2)+('MONTH 2'!$B$2*(F524-1))),IF(M524="WON",((((F524-1)*J524)*'MONTH 2'!$B$2)+('MONTH 2'!$B$2*(F524-1))),IF(M524="PLACED",((((F524-1)*J524)*'MONTH 2'!$B$2)-'MONTH 2'!$B$2),IF(J524=0,-'MONTH 2'!$B$2,IF(J524=0,-'MONTH 2'!$B$2,-('MONTH 2'!$B$2*2)))))))*E524))</f>
        <v>0</v>
      </c>
      <c r="Q524" s="27">
        <f>IF(ISBLANK(M524),,IF(ISBLANK(G524),,(IF(M524="WON-EW",((((N524-1)*J524)*'MONTH 2'!$B$2)+('MONTH 2'!$B$2*(N524-1))),IF(M524="WON",((((N524-1)*J524)*'MONTH 2'!$B$2)+('MONTH 2'!$B$2*(N524-1))),IF(M524="PLACED",((((N524-1)*J524)*'MONTH 2'!$B$2)-'MONTH 2'!$B$2),IF(J524=0,-'MONTH 2'!$B$2,IF(J524=0,-'MONTH 2'!$B$2,-('MONTH 2'!$B$2*2)))))))*E524))</f>
        <v>0</v>
      </c>
      <c r="R524" s="27">
        <f>IF(ISBLANK(M524),,IF(U524&lt;&gt;1,((IF(M524="WON-EW",(((K524-1)*'MONTH 2'!$B$2)*(1-$B$3))+(((L524-1)*'MONTH 2'!$B$2)*(1-$B$3)),IF(M524="WON",(((K524-1)*'MONTH 2'!$B$2)*(1-$B$3)),IF(M524="PLACED",(((L524-1)*'MONTH 2'!$B$2)*(1-$B$3))-'MONTH 2'!$B$2,IF(J524=0,-'MONTH 2'!$B$2,-('MONTH 2'!$B$2*2))))))*E524),0))</f>
        <v>0</v>
      </c>
      <c r="U524">
        <f t="shared" si="16"/>
        <v>1</v>
      </c>
    </row>
    <row r="525" spans="8:21" ht="16" x14ac:dyDescent="0.2">
      <c r="H525" s="22"/>
      <c r="I525" s="22"/>
      <c r="J525" s="22"/>
      <c r="M525" s="17"/>
      <c r="N525" s="26">
        <f>((G525-1)*(1-(IF(H525="no",0,'MONTH 2'!$B$3)))+1)</f>
        <v>5.0000000000000044E-2</v>
      </c>
      <c r="O525" s="26">
        <f t="shared" si="17"/>
        <v>0</v>
      </c>
      <c r="P525" s="28">
        <f>IF(ISBLANK(M525),,IF(ISBLANK(F525),,(IF(M525="WON-EW",((((F525-1)*J525)*'MONTH 2'!$B$2)+('MONTH 2'!$B$2*(F525-1))),IF(M525="WON",((((F525-1)*J525)*'MONTH 2'!$B$2)+('MONTH 2'!$B$2*(F525-1))),IF(M525="PLACED",((((F525-1)*J525)*'MONTH 2'!$B$2)-'MONTH 2'!$B$2),IF(J525=0,-'MONTH 2'!$B$2,IF(J525=0,-'MONTH 2'!$B$2,-('MONTH 2'!$B$2*2)))))))*E525))</f>
        <v>0</v>
      </c>
      <c r="Q525" s="27">
        <f>IF(ISBLANK(M525),,IF(ISBLANK(G525),,(IF(M525="WON-EW",((((N525-1)*J525)*'MONTH 2'!$B$2)+('MONTH 2'!$B$2*(N525-1))),IF(M525="WON",((((N525-1)*J525)*'MONTH 2'!$B$2)+('MONTH 2'!$B$2*(N525-1))),IF(M525="PLACED",((((N525-1)*J525)*'MONTH 2'!$B$2)-'MONTH 2'!$B$2),IF(J525=0,-'MONTH 2'!$B$2,IF(J525=0,-'MONTH 2'!$B$2,-('MONTH 2'!$B$2*2)))))))*E525))</f>
        <v>0</v>
      </c>
      <c r="R525" s="27">
        <f>IF(ISBLANK(M525),,IF(U525&lt;&gt;1,((IF(M525="WON-EW",(((K525-1)*'MONTH 2'!$B$2)*(1-$B$3))+(((L525-1)*'MONTH 2'!$B$2)*(1-$B$3)),IF(M525="WON",(((K525-1)*'MONTH 2'!$B$2)*(1-$B$3)),IF(M525="PLACED",(((L525-1)*'MONTH 2'!$B$2)*(1-$B$3))-'MONTH 2'!$B$2,IF(J525=0,-'MONTH 2'!$B$2,-('MONTH 2'!$B$2*2))))))*E525),0))</f>
        <v>0</v>
      </c>
      <c r="U525">
        <f t="shared" si="16"/>
        <v>1</v>
      </c>
    </row>
    <row r="526" spans="8:21" ht="16" x14ac:dyDescent="0.2">
      <c r="H526" s="22"/>
      <c r="I526" s="22"/>
      <c r="J526" s="22"/>
      <c r="M526" s="17"/>
      <c r="N526" s="26">
        <f>((G526-1)*(1-(IF(H526="no",0,'MONTH 2'!$B$3)))+1)</f>
        <v>5.0000000000000044E-2</v>
      </c>
      <c r="O526" s="26">
        <f t="shared" si="17"/>
        <v>0</v>
      </c>
      <c r="P526" s="28">
        <f>IF(ISBLANK(M526),,IF(ISBLANK(F526),,(IF(M526="WON-EW",((((F526-1)*J526)*'MONTH 2'!$B$2)+('MONTH 2'!$B$2*(F526-1))),IF(M526="WON",((((F526-1)*J526)*'MONTH 2'!$B$2)+('MONTH 2'!$B$2*(F526-1))),IF(M526="PLACED",((((F526-1)*J526)*'MONTH 2'!$B$2)-'MONTH 2'!$B$2),IF(J526=0,-'MONTH 2'!$B$2,IF(J526=0,-'MONTH 2'!$B$2,-('MONTH 2'!$B$2*2)))))))*E526))</f>
        <v>0</v>
      </c>
      <c r="Q526" s="27">
        <f>IF(ISBLANK(M526),,IF(ISBLANK(G526),,(IF(M526="WON-EW",((((N526-1)*J526)*'MONTH 2'!$B$2)+('MONTH 2'!$B$2*(N526-1))),IF(M526="WON",((((N526-1)*J526)*'MONTH 2'!$B$2)+('MONTH 2'!$B$2*(N526-1))),IF(M526="PLACED",((((N526-1)*J526)*'MONTH 2'!$B$2)-'MONTH 2'!$B$2),IF(J526=0,-'MONTH 2'!$B$2,IF(J526=0,-'MONTH 2'!$B$2,-('MONTH 2'!$B$2*2)))))))*E526))</f>
        <v>0</v>
      </c>
      <c r="R526" s="27">
        <f>IF(ISBLANK(M526),,IF(U526&lt;&gt;1,((IF(M526="WON-EW",(((K526-1)*'MONTH 2'!$B$2)*(1-$B$3))+(((L526-1)*'MONTH 2'!$B$2)*(1-$B$3)),IF(M526="WON",(((K526-1)*'MONTH 2'!$B$2)*(1-$B$3)),IF(M526="PLACED",(((L526-1)*'MONTH 2'!$B$2)*(1-$B$3))-'MONTH 2'!$B$2,IF(J526=0,-'MONTH 2'!$B$2,-('MONTH 2'!$B$2*2))))))*E526),0))</f>
        <v>0</v>
      </c>
      <c r="U526">
        <f t="shared" si="16"/>
        <v>1</v>
      </c>
    </row>
    <row r="527" spans="8:21" ht="16" x14ac:dyDescent="0.2">
      <c r="H527" s="22"/>
      <c r="I527" s="22"/>
      <c r="J527" s="22"/>
      <c r="M527" s="17"/>
      <c r="N527" s="26">
        <f>((G527-1)*(1-(IF(H527="no",0,'MONTH 2'!$B$3)))+1)</f>
        <v>5.0000000000000044E-2</v>
      </c>
      <c r="O527" s="26">
        <f t="shared" si="17"/>
        <v>0</v>
      </c>
      <c r="P527" s="28">
        <f>IF(ISBLANK(M527),,IF(ISBLANK(F527),,(IF(M527="WON-EW",((((F527-1)*J527)*'MONTH 2'!$B$2)+('MONTH 2'!$B$2*(F527-1))),IF(M527="WON",((((F527-1)*J527)*'MONTH 2'!$B$2)+('MONTH 2'!$B$2*(F527-1))),IF(M527="PLACED",((((F527-1)*J527)*'MONTH 2'!$B$2)-'MONTH 2'!$B$2),IF(J527=0,-'MONTH 2'!$B$2,IF(J527=0,-'MONTH 2'!$B$2,-('MONTH 2'!$B$2*2)))))))*E527))</f>
        <v>0</v>
      </c>
      <c r="Q527" s="27">
        <f>IF(ISBLANK(M527),,IF(ISBLANK(G527),,(IF(M527="WON-EW",((((N527-1)*J527)*'MONTH 2'!$B$2)+('MONTH 2'!$B$2*(N527-1))),IF(M527="WON",((((N527-1)*J527)*'MONTH 2'!$B$2)+('MONTH 2'!$B$2*(N527-1))),IF(M527="PLACED",((((N527-1)*J527)*'MONTH 2'!$B$2)-'MONTH 2'!$B$2),IF(J527=0,-'MONTH 2'!$B$2,IF(J527=0,-'MONTH 2'!$B$2,-('MONTH 2'!$B$2*2)))))))*E527))</f>
        <v>0</v>
      </c>
      <c r="R527" s="27">
        <f>IF(ISBLANK(M527),,IF(U527&lt;&gt;1,((IF(M527="WON-EW",(((K527-1)*'MONTH 2'!$B$2)*(1-$B$3))+(((L527-1)*'MONTH 2'!$B$2)*(1-$B$3)),IF(M527="WON",(((K527-1)*'MONTH 2'!$B$2)*(1-$B$3)),IF(M527="PLACED",(((L527-1)*'MONTH 2'!$B$2)*(1-$B$3))-'MONTH 2'!$B$2,IF(J527=0,-'MONTH 2'!$B$2,-('MONTH 2'!$B$2*2))))))*E527),0))</f>
        <v>0</v>
      </c>
      <c r="U527">
        <f t="shared" si="16"/>
        <v>1</v>
      </c>
    </row>
    <row r="528" spans="8:21" ht="16" x14ac:dyDescent="0.2">
      <c r="H528" s="22"/>
      <c r="I528" s="22"/>
      <c r="J528" s="22"/>
      <c r="M528" s="17"/>
      <c r="N528" s="26">
        <f>((G528-1)*(1-(IF(H528="no",0,'MONTH 2'!$B$3)))+1)</f>
        <v>5.0000000000000044E-2</v>
      </c>
      <c r="O528" s="26">
        <f t="shared" si="17"/>
        <v>0</v>
      </c>
      <c r="P528" s="28">
        <f>IF(ISBLANK(M528),,IF(ISBLANK(F528),,(IF(M528="WON-EW",((((F528-1)*J528)*'MONTH 2'!$B$2)+('MONTH 2'!$B$2*(F528-1))),IF(M528="WON",((((F528-1)*J528)*'MONTH 2'!$B$2)+('MONTH 2'!$B$2*(F528-1))),IF(M528="PLACED",((((F528-1)*J528)*'MONTH 2'!$B$2)-'MONTH 2'!$B$2),IF(J528=0,-'MONTH 2'!$B$2,IF(J528=0,-'MONTH 2'!$B$2,-('MONTH 2'!$B$2*2)))))))*E528))</f>
        <v>0</v>
      </c>
      <c r="Q528" s="27">
        <f>IF(ISBLANK(M528),,IF(ISBLANK(G528),,(IF(M528="WON-EW",((((N528-1)*J528)*'MONTH 2'!$B$2)+('MONTH 2'!$B$2*(N528-1))),IF(M528="WON",((((N528-1)*J528)*'MONTH 2'!$B$2)+('MONTH 2'!$B$2*(N528-1))),IF(M528="PLACED",((((N528-1)*J528)*'MONTH 2'!$B$2)-'MONTH 2'!$B$2),IF(J528=0,-'MONTH 2'!$B$2,IF(J528=0,-'MONTH 2'!$B$2,-('MONTH 2'!$B$2*2)))))))*E528))</f>
        <v>0</v>
      </c>
      <c r="R528" s="27">
        <f>IF(ISBLANK(M528),,IF(U528&lt;&gt;1,((IF(M528="WON-EW",(((K528-1)*'MONTH 2'!$B$2)*(1-$B$3))+(((L528-1)*'MONTH 2'!$B$2)*(1-$B$3)),IF(M528="WON",(((K528-1)*'MONTH 2'!$B$2)*(1-$B$3)),IF(M528="PLACED",(((L528-1)*'MONTH 2'!$B$2)*(1-$B$3))-'MONTH 2'!$B$2,IF(J528=0,-'MONTH 2'!$B$2,-('MONTH 2'!$B$2*2))))))*E528),0))</f>
        <v>0</v>
      </c>
      <c r="U528">
        <f t="shared" si="16"/>
        <v>1</v>
      </c>
    </row>
    <row r="529" spans="8:21" ht="16" x14ac:dyDescent="0.2">
      <c r="H529" s="22"/>
      <c r="I529" s="22"/>
      <c r="J529" s="22"/>
      <c r="M529" s="17"/>
      <c r="N529" s="26">
        <f>((G529-1)*(1-(IF(H529="no",0,'MONTH 2'!$B$3)))+1)</f>
        <v>5.0000000000000044E-2</v>
      </c>
      <c r="O529" s="26">
        <f t="shared" si="17"/>
        <v>0</v>
      </c>
      <c r="P529" s="28">
        <f>IF(ISBLANK(M529),,IF(ISBLANK(F529),,(IF(M529="WON-EW",((((F529-1)*J529)*'MONTH 2'!$B$2)+('MONTH 2'!$B$2*(F529-1))),IF(M529="WON",((((F529-1)*J529)*'MONTH 2'!$B$2)+('MONTH 2'!$B$2*(F529-1))),IF(M529="PLACED",((((F529-1)*J529)*'MONTH 2'!$B$2)-'MONTH 2'!$B$2),IF(J529=0,-'MONTH 2'!$B$2,IF(J529=0,-'MONTH 2'!$B$2,-('MONTH 2'!$B$2*2)))))))*E529))</f>
        <v>0</v>
      </c>
      <c r="Q529" s="27">
        <f>IF(ISBLANK(M529),,IF(ISBLANK(G529),,(IF(M529="WON-EW",((((N529-1)*J529)*'MONTH 2'!$B$2)+('MONTH 2'!$B$2*(N529-1))),IF(M529="WON",((((N529-1)*J529)*'MONTH 2'!$B$2)+('MONTH 2'!$B$2*(N529-1))),IF(M529="PLACED",((((N529-1)*J529)*'MONTH 2'!$B$2)-'MONTH 2'!$B$2),IF(J529=0,-'MONTH 2'!$B$2,IF(J529=0,-'MONTH 2'!$B$2,-('MONTH 2'!$B$2*2)))))))*E529))</f>
        <v>0</v>
      </c>
      <c r="R529" s="27">
        <f>IF(ISBLANK(M529),,IF(U529&lt;&gt;1,((IF(M529="WON-EW",(((K529-1)*'MONTH 2'!$B$2)*(1-$B$3))+(((L529-1)*'MONTH 2'!$B$2)*(1-$B$3)),IF(M529="WON",(((K529-1)*'MONTH 2'!$B$2)*(1-$B$3)),IF(M529="PLACED",(((L529-1)*'MONTH 2'!$B$2)*(1-$B$3))-'MONTH 2'!$B$2,IF(J529=0,-'MONTH 2'!$B$2,-('MONTH 2'!$B$2*2))))))*E529),0))</f>
        <v>0</v>
      </c>
      <c r="U529">
        <f t="shared" si="16"/>
        <v>1</v>
      </c>
    </row>
    <row r="530" spans="8:21" ht="16" x14ac:dyDescent="0.2">
      <c r="H530" s="22"/>
      <c r="I530" s="22"/>
      <c r="J530" s="22"/>
      <c r="M530" s="17"/>
      <c r="N530" s="26">
        <f>((G530-1)*(1-(IF(H530="no",0,'MONTH 2'!$B$3)))+1)</f>
        <v>5.0000000000000044E-2</v>
      </c>
      <c r="O530" s="26">
        <f t="shared" si="17"/>
        <v>0</v>
      </c>
      <c r="P530" s="28">
        <f>IF(ISBLANK(M530),,IF(ISBLANK(F530),,(IF(M530="WON-EW",((((F530-1)*J530)*'MONTH 2'!$B$2)+('MONTH 2'!$B$2*(F530-1))),IF(M530="WON",((((F530-1)*J530)*'MONTH 2'!$B$2)+('MONTH 2'!$B$2*(F530-1))),IF(M530="PLACED",((((F530-1)*J530)*'MONTH 2'!$B$2)-'MONTH 2'!$B$2),IF(J530=0,-'MONTH 2'!$B$2,IF(J530=0,-'MONTH 2'!$B$2,-('MONTH 2'!$B$2*2)))))))*E530))</f>
        <v>0</v>
      </c>
      <c r="Q530" s="27">
        <f>IF(ISBLANK(M530),,IF(ISBLANK(G530),,(IF(M530="WON-EW",((((N530-1)*J530)*'MONTH 2'!$B$2)+('MONTH 2'!$B$2*(N530-1))),IF(M530="WON",((((N530-1)*J530)*'MONTH 2'!$B$2)+('MONTH 2'!$B$2*(N530-1))),IF(M530="PLACED",((((N530-1)*J530)*'MONTH 2'!$B$2)-'MONTH 2'!$B$2),IF(J530=0,-'MONTH 2'!$B$2,IF(J530=0,-'MONTH 2'!$B$2,-('MONTH 2'!$B$2*2)))))))*E530))</f>
        <v>0</v>
      </c>
      <c r="R530" s="27">
        <f>IF(ISBLANK(M530),,IF(U530&lt;&gt;1,((IF(M530="WON-EW",(((K530-1)*'MONTH 2'!$B$2)*(1-$B$3))+(((L530-1)*'MONTH 2'!$B$2)*(1-$B$3)),IF(M530="WON",(((K530-1)*'MONTH 2'!$B$2)*(1-$B$3)),IF(M530="PLACED",(((L530-1)*'MONTH 2'!$B$2)*(1-$B$3))-'MONTH 2'!$B$2,IF(J530=0,-'MONTH 2'!$B$2,-('MONTH 2'!$B$2*2))))))*E530),0))</f>
        <v>0</v>
      </c>
      <c r="U530">
        <f t="shared" si="16"/>
        <v>1</v>
      </c>
    </row>
    <row r="531" spans="8:21" ht="16" x14ac:dyDescent="0.2">
      <c r="H531" s="22"/>
      <c r="I531" s="22"/>
      <c r="J531" s="22"/>
      <c r="M531" s="17"/>
      <c r="N531" s="26">
        <f>((G531-1)*(1-(IF(H531="no",0,'MONTH 2'!$B$3)))+1)</f>
        <v>5.0000000000000044E-2</v>
      </c>
      <c r="O531" s="26">
        <f t="shared" si="17"/>
        <v>0</v>
      </c>
      <c r="P531" s="28">
        <f>IF(ISBLANK(M531),,IF(ISBLANK(F531),,(IF(M531="WON-EW",((((F531-1)*J531)*'MONTH 2'!$B$2)+('MONTH 2'!$B$2*(F531-1))),IF(M531="WON",((((F531-1)*J531)*'MONTH 2'!$B$2)+('MONTH 2'!$B$2*(F531-1))),IF(M531="PLACED",((((F531-1)*J531)*'MONTH 2'!$B$2)-'MONTH 2'!$B$2),IF(J531=0,-'MONTH 2'!$B$2,IF(J531=0,-'MONTH 2'!$B$2,-('MONTH 2'!$B$2*2)))))))*E531))</f>
        <v>0</v>
      </c>
      <c r="Q531" s="27">
        <f>IF(ISBLANK(M531),,IF(ISBLANK(G531),,(IF(M531="WON-EW",((((N531-1)*J531)*'MONTH 2'!$B$2)+('MONTH 2'!$B$2*(N531-1))),IF(M531="WON",((((N531-1)*J531)*'MONTH 2'!$B$2)+('MONTH 2'!$B$2*(N531-1))),IF(M531="PLACED",((((N531-1)*J531)*'MONTH 2'!$B$2)-'MONTH 2'!$B$2),IF(J531=0,-'MONTH 2'!$B$2,IF(J531=0,-'MONTH 2'!$B$2,-('MONTH 2'!$B$2*2)))))))*E531))</f>
        <v>0</v>
      </c>
      <c r="R531" s="27">
        <f>IF(ISBLANK(M531),,IF(U531&lt;&gt;1,((IF(M531="WON-EW",(((K531-1)*'MONTH 2'!$B$2)*(1-$B$3))+(((L531-1)*'MONTH 2'!$B$2)*(1-$B$3)),IF(M531="WON",(((K531-1)*'MONTH 2'!$B$2)*(1-$B$3)),IF(M531="PLACED",(((L531-1)*'MONTH 2'!$B$2)*(1-$B$3))-'MONTH 2'!$B$2,IF(J531=0,-'MONTH 2'!$B$2,-('MONTH 2'!$B$2*2))))))*E531),0))</f>
        <v>0</v>
      </c>
      <c r="U531">
        <f t="shared" si="16"/>
        <v>1</v>
      </c>
    </row>
    <row r="532" spans="8:21" ht="16" x14ac:dyDescent="0.2">
      <c r="H532" s="22"/>
      <c r="I532" s="22"/>
      <c r="J532" s="22"/>
      <c r="M532" s="17"/>
      <c r="N532" s="26">
        <f>((G532-1)*(1-(IF(H532="no",0,'MONTH 2'!$B$3)))+1)</f>
        <v>5.0000000000000044E-2</v>
      </c>
      <c r="O532" s="26">
        <f t="shared" si="17"/>
        <v>0</v>
      </c>
      <c r="P532" s="28">
        <f>IF(ISBLANK(M532),,IF(ISBLANK(F532),,(IF(M532="WON-EW",((((F532-1)*J532)*'MONTH 2'!$B$2)+('MONTH 2'!$B$2*(F532-1))),IF(M532="WON",((((F532-1)*J532)*'MONTH 2'!$B$2)+('MONTH 2'!$B$2*(F532-1))),IF(M532="PLACED",((((F532-1)*J532)*'MONTH 2'!$B$2)-'MONTH 2'!$B$2),IF(J532=0,-'MONTH 2'!$B$2,IF(J532=0,-'MONTH 2'!$B$2,-('MONTH 2'!$B$2*2)))))))*E532))</f>
        <v>0</v>
      </c>
      <c r="Q532" s="27">
        <f>IF(ISBLANK(M532),,IF(ISBLANK(G532),,(IF(M532="WON-EW",((((N532-1)*J532)*'MONTH 2'!$B$2)+('MONTH 2'!$B$2*(N532-1))),IF(M532="WON",((((N532-1)*J532)*'MONTH 2'!$B$2)+('MONTH 2'!$B$2*(N532-1))),IF(M532="PLACED",((((N532-1)*J532)*'MONTH 2'!$B$2)-'MONTH 2'!$B$2),IF(J532=0,-'MONTH 2'!$B$2,IF(J532=0,-'MONTH 2'!$B$2,-('MONTH 2'!$B$2*2)))))))*E532))</f>
        <v>0</v>
      </c>
      <c r="R532" s="27">
        <f>IF(ISBLANK(M532),,IF(U532&lt;&gt;1,((IF(M532="WON-EW",(((K532-1)*'MONTH 2'!$B$2)*(1-$B$3))+(((L532-1)*'MONTH 2'!$B$2)*(1-$B$3)),IF(M532="WON",(((K532-1)*'MONTH 2'!$B$2)*(1-$B$3)),IF(M532="PLACED",(((L532-1)*'MONTH 2'!$B$2)*(1-$B$3))-'MONTH 2'!$B$2,IF(J532=0,-'MONTH 2'!$B$2,-('MONTH 2'!$B$2*2))))))*E532),0))</f>
        <v>0</v>
      </c>
      <c r="U532">
        <f t="shared" si="16"/>
        <v>1</v>
      </c>
    </row>
    <row r="533" spans="8:21" ht="16" x14ac:dyDescent="0.2">
      <c r="H533" s="22"/>
      <c r="I533" s="22"/>
      <c r="J533" s="22"/>
      <c r="M533" s="17"/>
      <c r="N533" s="26">
        <f>((G533-1)*(1-(IF(H533="no",0,'MONTH 2'!$B$3)))+1)</f>
        <v>5.0000000000000044E-2</v>
      </c>
      <c r="O533" s="26">
        <f t="shared" si="17"/>
        <v>0</v>
      </c>
      <c r="P533" s="28">
        <f>IF(ISBLANK(M533),,IF(ISBLANK(F533),,(IF(M533="WON-EW",((((F533-1)*J533)*'MONTH 2'!$B$2)+('MONTH 2'!$B$2*(F533-1))),IF(M533="WON",((((F533-1)*J533)*'MONTH 2'!$B$2)+('MONTH 2'!$B$2*(F533-1))),IF(M533="PLACED",((((F533-1)*J533)*'MONTH 2'!$B$2)-'MONTH 2'!$B$2),IF(J533=0,-'MONTH 2'!$B$2,IF(J533=0,-'MONTH 2'!$B$2,-('MONTH 2'!$B$2*2)))))))*E533))</f>
        <v>0</v>
      </c>
      <c r="Q533" s="27">
        <f>IF(ISBLANK(M533),,IF(ISBLANK(G533),,(IF(M533="WON-EW",((((N533-1)*J533)*'MONTH 2'!$B$2)+('MONTH 2'!$B$2*(N533-1))),IF(M533="WON",((((N533-1)*J533)*'MONTH 2'!$B$2)+('MONTH 2'!$B$2*(N533-1))),IF(M533="PLACED",((((N533-1)*J533)*'MONTH 2'!$B$2)-'MONTH 2'!$B$2),IF(J533=0,-'MONTH 2'!$B$2,IF(J533=0,-'MONTH 2'!$B$2,-('MONTH 2'!$B$2*2)))))))*E533))</f>
        <v>0</v>
      </c>
      <c r="R533" s="27">
        <f>IF(ISBLANK(M533),,IF(U533&lt;&gt;1,((IF(M533="WON-EW",(((K533-1)*'MONTH 2'!$B$2)*(1-$B$3))+(((L533-1)*'MONTH 2'!$B$2)*(1-$B$3)),IF(M533="WON",(((K533-1)*'MONTH 2'!$B$2)*(1-$B$3)),IF(M533="PLACED",(((L533-1)*'MONTH 2'!$B$2)*(1-$B$3))-'MONTH 2'!$B$2,IF(J533=0,-'MONTH 2'!$B$2,-('MONTH 2'!$B$2*2))))))*E533),0))</f>
        <v>0</v>
      </c>
      <c r="U533">
        <f t="shared" si="16"/>
        <v>1</v>
      </c>
    </row>
    <row r="534" spans="8:21" ht="16" x14ac:dyDescent="0.2">
      <c r="H534" s="22"/>
      <c r="I534" s="22"/>
      <c r="J534" s="22"/>
      <c r="M534" s="17"/>
      <c r="N534" s="26">
        <f>((G534-1)*(1-(IF(H534="no",0,'MONTH 2'!$B$3)))+1)</f>
        <v>5.0000000000000044E-2</v>
      </c>
      <c r="O534" s="26">
        <f t="shared" si="17"/>
        <v>0</v>
      </c>
      <c r="P534" s="28">
        <f>IF(ISBLANK(M534),,IF(ISBLANK(F534),,(IF(M534="WON-EW",((((F534-1)*J534)*'MONTH 2'!$B$2)+('MONTH 2'!$B$2*(F534-1))),IF(M534="WON",((((F534-1)*J534)*'MONTH 2'!$B$2)+('MONTH 2'!$B$2*(F534-1))),IF(M534="PLACED",((((F534-1)*J534)*'MONTH 2'!$B$2)-'MONTH 2'!$B$2),IF(J534=0,-'MONTH 2'!$B$2,IF(J534=0,-'MONTH 2'!$B$2,-('MONTH 2'!$B$2*2)))))))*E534))</f>
        <v>0</v>
      </c>
      <c r="Q534" s="27">
        <f>IF(ISBLANK(M534),,IF(ISBLANK(G534),,(IF(M534="WON-EW",((((N534-1)*J534)*'MONTH 2'!$B$2)+('MONTH 2'!$B$2*(N534-1))),IF(M534="WON",((((N534-1)*J534)*'MONTH 2'!$B$2)+('MONTH 2'!$B$2*(N534-1))),IF(M534="PLACED",((((N534-1)*J534)*'MONTH 2'!$B$2)-'MONTH 2'!$B$2),IF(J534=0,-'MONTH 2'!$B$2,IF(J534=0,-'MONTH 2'!$B$2,-('MONTH 2'!$B$2*2)))))))*E534))</f>
        <v>0</v>
      </c>
      <c r="R534" s="27">
        <f>IF(ISBLANK(M534),,IF(U534&lt;&gt;1,((IF(M534="WON-EW",(((K534-1)*'MONTH 2'!$B$2)*(1-$B$3))+(((L534-1)*'MONTH 2'!$B$2)*(1-$B$3)),IF(M534="WON",(((K534-1)*'MONTH 2'!$B$2)*(1-$B$3)),IF(M534="PLACED",(((L534-1)*'MONTH 2'!$B$2)*(1-$B$3))-'MONTH 2'!$B$2,IF(J534=0,-'MONTH 2'!$B$2,-('MONTH 2'!$B$2*2))))))*E534),0))</f>
        <v>0</v>
      </c>
      <c r="U534">
        <f t="shared" si="16"/>
        <v>1</v>
      </c>
    </row>
    <row r="535" spans="8:21" ht="16" x14ac:dyDescent="0.2">
      <c r="H535" s="22"/>
      <c r="I535" s="22"/>
      <c r="J535" s="22"/>
      <c r="M535" s="17"/>
      <c r="N535" s="26">
        <f>((G535-1)*(1-(IF(H535="no",0,'MONTH 2'!$B$3)))+1)</f>
        <v>5.0000000000000044E-2</v>
      </c>
      <c r="O535" s="26">
        <f t="shared" si="17"/>
        <v>0</v>
      </c>
      <c r="P535" s="28">
        <f>IF(ISBLANK(M535),,IF(ISBLANK(F535),,(IF(M535="WON-EW",((((F535-1)*J535)*'MONTH 2'!$B$2)+('MONTH 2'!$B$2*(F535-1))),IF(M535="WON",((((F535-1)*J535)*'MONTH 2'!$B$2)+('MONTH 2'!$B$2*(F535-1))),IF(M535="PLACED",((((F535-1)*J535)*'MONTH 2'!$B$2)-'MONTH 2'!$B$2),IF(J535=0,-'MONTH 2'!$B$2,IF(J535=0,-'MONTH 2'!$B$2,-('MONTH 2'!$B$2*2)))))))*E535))</f>
        <v>0</v>
      </c>
      <c r="Q535" s="27">
        <f>IF(ISBLANK(M535),,IF(ISBLANK(G535),,(IF(M535="WON-EW",((((N535-1)*J535)*'MONTH 2'!$B$2)+('MONTH 2'!$B$2*(N535-1))),IF(M535="WON",((((N535-1)*J535)*'MONTH 2'!$B$2)+('MONTH 2'!$B$2*(N535-1))),IF(M535="PLACED",((((N535-1)*J535)*'MONTH 2'!$B$2)-'MONTH 2'!$B$2),IF(J535=0,-'MONTH 2'!$B$2,IF(J535=0,-'MONTH 2'!$B$2,-('MONTH 2'!$B$2*2)))))))*E535))</f>
        <v>0</v>
      </c>
      <c r="R535" s="27">
        <f>IF(ISBLANK(M535),,IF(U535&lt;&gt;1,((IF(M535="WON-EW",(((K535-1)*'MONTH 2'!$B$2)*(1-$B$3))+(((L535-1)*'MONTH 2'!$B$2)*(1-$B$3)),IF(M535="WON",(((K535-1)*'MONTH 2'!$B$2)*(1-$B$3)),IF(M535="PLACED",(((L535-1)*'MONTH 2'!$B$2)*(1-$B$3))-'MONTH 2'!$B$2,IF(J535=0,-'MONTH 2'!$B$2,-('MONTH 2'!$B$2*2))))))*E535),0))</f>
        <v>0</v>
      </c>
      <c r="U535">
        <f t="shared" si="16"/>
        <v>1</v>
      </c>
    </row>
    <row r="536" spans="8:21" ht="16" x14ac:dyDescent="0.2">
      <c r="H536" s="22"/>
      <c r="I536" s="22"/>
      <c r="J536" s="22"/>
      <c r="M536" s="17"/>
      <c r="N536" s="26">
        <f>((G536-1)*(1-(IF(H536="no",0,'MONTH 2'!$B$3)))+1)</f>
        <v>5.0000000000000044E-2</v>
      </c>
      <c r="O536" s="26">
        <f t="shared" si="17"/>
        <v>0</v>
      </c>
      <c r="P536" s="28">
        <f>IF(ISBLANK(M536),,IF(ISBLANK(F536),,(IF(M536="WON-EW",((((F536-1)*J536)*'MONTH 2'!$B$2)+('MONTH 2'!$B$2*(F536-1))),IF(M536="WON",((((F536-1)*J536)*'MONTH 2'!$B$2)+('MONTH 2'!$B$2*(F536-1))),IF(M536="PLACED",((((F536-1)*J536)*'MONTH 2'!$B$2)-'MONTH 2'!$B$2),IF(J536=0,-'MONTH 2'!$B$2,IF(J536=0,-'MONTH 2'!$B$2,-('MONTH 2'!$B$2*2)))))))*E536))</f>
        <v>0</v>
      </c>
      <c r="Q536" s="27">
        <f>IF(ISBLANK(M536),,IF(ISBLANK(G536),,(IF(M536="WON-EW",((((N536-1)*J536)*'MONTH 2'!$B$2)+('MONTH 2'!$B$2*(N536-1))),IF(M536="WON",((((N536-1)*J536)*'MONTH 2'!$B$2)+('MONTH 2'!$B$2*(N536-1))),IF(M536="PLACED",((((N536-1)*J536)*'MONTH 2'!$B$2)-'MONTH 2'!$B$2),IF(J536=0,-'MONTH 2'!$B$2,IF(J536=0,-'MONTH 2'!$B$2,-('MONTH 2'!$B$2*2)))))))*E536))</f>
        <v>0</v>
      </c>
      <c r="R536" s="27">
        <f>IF(ISBLANK(M536),,IF(U536&lt;&gt;1,((IF(M536="WON-EW",(((K536-1)*'MONTH 2'!$B$2)*(1-$B$3))+(((L536-1)*'MONTH 2'!$B$2)*(1-$B$3)),IF(M536="WON",(((K536-1)*'MONTH 2'!$B$2)*(1-$B$3)),IF(M536="PLACED",(((L536-1)*'MONTH 2'!$B$2)*(1-$B$3))-'MONTH 2'!$B$2,IF(J536=0,-'MONTH 2'!$B$2,-('MONTH 2'!$B$2*2))))))*E536),0))</f>
        <v>0</v>
      </c>
      <c r="U536">
        <f t="shared" si="16"/>
        <v>1</v>
      </c>
    </row>
    <row r="537" spans="8:21" ht="16" x14ac:dyDescent="0.2">
      <c r="H537" s="22"/>
      <c r="I537" s="22"/>
      <c r="J537" s="22"/>
      <c r="M537" s="17"/>
      <c r="N537" s="26">
        <f>((G537-1)*(1-(IF(H537="no",0,'MONTH 2'!$B$3)))+1)</f>
        <v>5.0000000000000044E-2</v>
      </c>
      <c r="O537" s="26">
        <f t="shared" si="17"/>
        <v>0</v>
      </c>
      <c r="P537" s="28">
        <f>IF(ISBLANK(M537),,IF(ISBLANK(F537),,(IF(M537="WON-EW",((((F537-1)*J537)*'MONTH 2'!$B$2)+('MONTH 2'!$B$2*(F537-1))),IF(M537="WON",((((F537-1)*J537)*'MONTH 2'!$B$2)+('MONTH 2'!$B$2*(F537-1))),IF(M537="PLACED",((((F537-1)*J537)*'MONTH 2'!$B$2)-'MONTH 2'!$B$2),IF(J537=0,-'MONTH 2'!$B$2,IF(J537=0,-'MONTH 2'!$B$2,-('MONTH 2'!$B$2*2)))))))*E537))</f>
        <v>0</v>
      </c>
      <c r="Q537" s="27">
        <f>IF(ISBLANK(M537),,IF(ISBLANK(G537),,(IF(M537="WON-EW",((((N537-1)*J537)*'MONTH 2'!$B$2)+('MONTH 2'!$B$2*(N537-1))),IF(M537="WON",((((N537-1)*J537)*'MONTH 2'!$B$2)+('MONTH 2'!$B$2*(N537-1))),IF(M537="PLACED",((((N537-1)*J537)*'MONTH 2'!$B$2)-'MONTH 2'!$B$2),IF(J537=0,-'MONTH 2'!$B$2,IF(J537=0,-'MONTH 2'!$B$2,-('MONTH 2'!$B$2*2)))))))*E537))</f>
        <v>0</v>
      </c>
      <c r="R537" s="27">
        <f>IF(ISBLANK(M537),,IF(U537&lt;&gt;1,((IF(M537="WON-EW",(((K537-1)*'MONTH 2'!$B$2)*(1-$B$3))+(((L537-1)*'MONTH 2'!$B$2)*(1-$B$3)),IF(M537="WON",(((K537-1)*'MONTH 2'!$B$2)*(1-$B$3)),IF(M537="PLACED",(((L537-1)*'MONTH 2'!$B$2)*(1-$B$3))-'MONTH 2'!$B$2,IF(J537=0,-'MONTH 2'!$B$2,-('MONTH 2'!$B$2*2))))))*E537),0))</f>
        <v>0</v>
      </c>
      <c r="U537">
        <f t="shared" si="16"/>
        <v>1</v>
      </c>
    </row>
    <row r="538" spans="8:21" ht="16" x14ac:dyDescent="0.2">
      <c r="H538" s="22"/>
      <c r="I538" s="22"/>
      <c r="J538" s="22"/>
      <c r="M538" s="17"/>
      <c r="N538" s="26">
        <f>((G538-1)*(1-(IF(H538="no",0,'MONTH 2'!$B$3)))+1)</f>
        <v>5.0000000000000044E-2</v>
      </c>
      <c r="O538" s="26">
        <f t="shared" si="17"/>
        <v>0</v>
      </c>
      <c r="P538" s="28">
        <f>IF(ISBLANK(M538),,IF(ISBLANK(F538),,(IF(M538="WON-EW",((((F538-1)*J538)*'MONTH 2'!$B$2)+('MONTH 2'!$B$2*(F538-1))),IF(M538="WON",((((F538-1)*J538)*'MONTH 2'!$B$2)+('MONTH 2'!$B$2*(F538-1))),IF(M538="PLACED",((((F538-1)*J538)*'MONTH 2'!$B$2)-'MONTH 2'!$B$2),IF(J538=0,-'MONTH 2'!$B$2,IF(J538=0,-'MONTH 2'!$B$2,-('MONTH 2'!$B$2*2)))))))*E538))</f>
        <v>0</v>
      </c>
      <c r="Q538" s="27">
        <f>IF(ISBLANK(M538),,IF(ISBLANK(G538),,(IF(M538="WON-EW",((((N538-1)*J538)*'MONTH 2'!$B$2)+('MONTH 2'!$B$2*(N538-1))),IF(M538="WON",((((N538-1)*J538)*'MONTH 2'!$B$2)+('MONTH 2'!$B$2*(N538-1))),IF(M538="PLACED",((((N538-1)*J538)*'MONTH 2'!$B$2)-'MONTH 2'!$B$2),IF(J538=0,-'MONTH 2'!$B$2,IF(J538=0,-'MONTH 2'!$B$2,-('MONTH 2'!$B$2*2)))))))*E538))</f>
        <v>0</v>
      </c>
      <c r="R538" s="27">
        <f>IF(ISBLANK(M538),,IF(U538&lt;&gt;1,((IF(M538="WON-EW",(((K538-1)*'MONTH 2'!$B$2)*(1-$B$3))+(((L538-1)*'MONTH 2'!$B$2)*(1-$B$3)),IF(M538="WON",(((K538-1)*'MONTH 2'!$B$2)*(1-$B$3)),IF(M538="PLACED",(((L538-1)*'MONTH 2'!$B$2)*(1-$B$3))-'MONTH 2'!$B$2,IF(J538=0,-'MONTH 2'!$B$2,-('MONTH 2'!$B$2*2))))))*E538),0))</f>
        <v>0</v>
      </c>
      <c r="U538">
        <f t="shared" si="16"/>
        <v>1</v>
      </c>
    </row>
    <row r="539" spans="8:21" ht="16" x14ac:dyDescent="0.2">
      <c r="H539" s="22"/>
      <c r="I539" s="22"/>
      <c r="J539" s="22"/>
      <c r="M539" s="17"/>
      <c r="N539" s="26">
        <f>((G539-1)*(1-(IF(H539="no",0,'MONTH 2'!$B$3)))+1)</f>
        <v>5.0000000000000044E-2</v>
      </c>
      <c r="O539" s="26">
        <f t="shared" si="17"/>
        <v>0</v>
      </c>
      <c r="P539" s="28">
        <f>IF(ISBLANK(M539),,IF(ISBLANK(F539),,(IF(M539="WON-EW",((((F539-1)*J539)*'MONTH 2'!$B$2)+('MONTH 2'!$B$2*(F539-1))),IF(M539="WON",((((F539-1)*J539)*'MONTH 2'!$B$2)+('MONTH 2'!$B$2*(F539-1))),IF(M539="PLACED",((((F539-1)*J539)*'MONTH 2'!$B$2)-'MONTH 2'!$B$2),IF(J539=0,-'MONTH 2'!$B$2,IF(J539=0,-'MONTH 2'!$B$2,-('MONTH 2'!$B$2*2)))))))*E539))</f>
        <v>0</v>
      </c>
      <c r="Q539" s="27">
        <f>IF(ISBLANK(M539),,IF(ISBLANK(G539),,(IF(M539="WON-EW",((((N539-1)*J539)*'MONTH 2'!$B$2)+('MONTH 2'!$B$2*(N539-1))),IF(M539="WON",((((N539-1)*J539)*'MONTH 2'!$B$2)+('MONTH 2'!$B$2*(N539-1))),IF(M539="PLACED",((((N539-1)*J539)*'MONTH 2'!$B$2)-'MONTH 2'!$B$2),IF(J539=0,-'MONTH 2'!$B$2,IF(J539=0,-'MONTH 2'!$B$2,-('MONTH 2'!$B$2*2)))))))*E539))</f>
        <v>0</v>
      </c>
      <c r="R539" s="27">
        <f>IF(ISBLANK(M539),,IF(U539&lt;&gt;1,((IF(M539="WON-EW",(((K539-1)*'MONTH 2'!$B$2)*(1-$B$3))+(((L539-1)*'MONTH 2'!$B$2)*(1-$B$3)),IF(M539="WON",(((K539-1)*'MONTH 2'!$B$2)*(1-$B$3)),IF(M539="PLACED",(((L539-1)*'MONTH 2'!$B$2)*(1-$B$3))-'MONTH 2'!$B$2,IF(J539=0,-'MONTH 2'!$B$2,-('MONTH 2'!$B$2*2))))))*E539),0))</f>
        <v>0</v>
      </c>
      <c r="U539">
        <f t="shared" si="16"/>
        <v>1</v>
      </c>
    </row>
    <row r="540" spans="8:21" ht="16" x14ac:dyDescent="0.2">
      <c r="H540" s="22"/>
      <c r="I540" s="22"/>
      <c r="J540" s="22"/>
      <c r="M540" s="17"/>
      <c r="N540" s="26">
        <f>((G540-1)*(1-(IF(H540="no",0,'MONTH 2'!$B$3)))+1)</f>
        <v>5.0000000000000044E-2</v>
      </c>
      <c r="O540" s="26">
        <f t="shared" si="17"/>
        <v>0</v>
      </c>
      <c r="P540" s="28">
        <f>IF(ISBLANK(M540),,IF(ISBLANK(F540),,(IF(M540="WON-EW",((((F540-1)*J540)*'MONTH 2'!$B$2)+('MONTH 2'!$B$2*(F540-1))),IF(M540="WON",((((F540-1)*J540)*'MONTH 2'!$B$2)+('MONTH 2'!$B$2*(F540-1))),IF(M540="PLACED",((((F540-1)*J540)*'MONTH 2'!$B$2)-'MONTH 2'!$B$2),IF(J540=0,-'MONTH 2'!$B$2,IF(J540=0,-'MONTH 2'!$B$2,-('MONTH 2'!$B$2*2)))))))*E540))</f>
        <v>0</v>
      </c>
      <c r="Q540" s="27">
        <f>IF(ISBLANK(M540),,IF(ISBLANK(G540),,(IF(M540="WON-EW",((((N540-1)*J540)*'MONTH 2'!$B$2)+('MONTH 2'!$B$2*(N540-1))),IF(M540="WON",((((N540-1)*J540)*'MONTH 2'!$B$2)+('MONTH 2'!$B$2*(N540-1))),IF(M540="PLACED",((((N540-1)*J540)*'MONTH 2'!$B$2)-'MONTH 2'!$B$2),IF(J540=0,-'MONTH 2'!$B$2,IF(J540=0,-'MONTH 2'!$B$2,-('MONTH 2'!$B$2*2)))))))*E540))</f>
        <v>0</v>
      </c>
      <c r="R540" s="27">
        <f>IF(ISBLANK(M540),,IF(U540&lt;&gt;1,((IF(M540="WON-EW",(((K540-1)*'MONTH 2'!$B$2)*(1-$B$3))+(((L540-1)*'MONTH 2'!$B$2)*(1-$B$3)),IF(M540="WON",(((K540-1)*'MONTH 2'!$B$2)*(1-$B$3)),IF(M540="PLACED",(((L540-1)*'MONTH 2'!$B$2)*(1-$B$3))-'MONTH 2'!$B$2,IF(J540=0,-'MONTH 2'!$B$2,-('MONTH 2'!$B$2*2))))))*E540),0))</f>
        <v>0</v>
      </c>
      <c r="U540">
        <f t="shared" si="16"/>
        <v>1</v>
      </c>
    </row>
    <row r="541" spans="8:21" ht="16" x14ac:dyDescent="0.2">
      <c r="H541" s="22"/>
      <c r="I541" s="22"/>
      <c r="J541" s="22"/>
      <c r="M541" s="17"/>
      <c r="N541" s="26">
        <f>((G541-1)*(1-(IF(H541="no",0,'MONTH 2'!$B$3)))+1)</f>
        <v>5.0000000000000044E-2</v>
      </c>
      <c r="O541" s="26">
        <f t="shared" si="17"/>
        <v>0</v>
      </c>
      <c r="P541" s="28">
        <f>IF(ISBLANK(M541),,IF(ISBLANK(F541),,(IF(M541="WON-EW",((((F541-1)*J541)*'MONTH 2'!$B$2)+('MONTH 2'!$B$2*(F541-1))),IF(M541="WON",((((F541-1)*J541)*'MONTH 2'!$B$2)+('MONTH 2'!$B$2*(F541-1))),IF(M541="PLACED",((((F541-1)*J541)*'MONTH 2'!$B$2)-'MONTH 2'!$B$2),IF(J541=0,-'MONTH 2'!$B$2,IF(J541=0,-'MONTH 2'!$B$2,-('MONTH 2'!$B$2*2)))))))*E541))</f>
        <v>0</v>
      </c>
      <c r="Q541" s="27">
        <f>IF(ISBLANK(M541),,IF(ISBLANK(G541),,(IF(M541="WON-EW",((((N541-1)*J541)*'MONTH 2'!$B$2)+('MONTH 2'!$B$2*(N541-1))),IF(M541="WON",((((N541-1)*J541)*'MONTH 2'!$B$2)+('MONTH 2'!$B$2*(N541-1))),IF(M541="PLACED",((((N541-1)*J541)*'MONTH 2'!$B$2)-'MONTH 2'!$B$2),IF(J541=0,-'MONTH 2'!$B$2,IF(J541=0,-'MONTH 2'!$B$2,-('MONTH 2'!$B$2*2)))))))*E541))</f>
        <v>0</v>
      </c>
      <c r="R541" s="27">
        <f>IF(ISBLANK(M541),,IF(U541&lt;&gt;1,((IF(M541="WON-EW",(((K541-1)*'MONTH 2'!$B$2)*(1-$B$3))+(((L541-1)*'MONTH 2'!$B$2)*(1-$B$3)),IF(M541="WON",(((K541-1)*'MONTH 2'!$B$2)*(1-$B$3)),IF(M541="PLACED",(((L541-1)*'MONTH 2'!$B$2)*(1-$B$3))-'MONTH 2'!$B$2,IF(J541=0,-'MONTH 2'!$B$2,-('MONTH 2'!$B$2*2))))))*E541),0))</f>
        <v>0</v>
      </c>
      <c r="U541">
        <f t="shared" ref="U541:U604" si="18">IF(ISBLANK(K541),1,IF(ISBLANK(L541),2,99))</f>
        <v>1</v>
      </c>
    </row>
    <row r="542" spans="8:21" ht="16" x14ac:dyDescent="0.2">
      <c r="H542" s="22"/>
      <c r="I542" s="22"/>
      <c r="J542" s="22"/>
      <c r="M542" s="17"/>
      <c r="N542" s="26">
        <f>((G542-1)*(1-(IF(H542="no",0,'MONTH 2'!$B$3)))+1)</f>
        <v>5.0000000000000044E-2</v>
      </c>
      <c r="O542" s="26">
        <f t="shared" si="17"/>
        <v>0</v>
      </c>
      <c r="P542" s="28">
        <f>IF(ISBLANK(M542),,IF(ISBLANK(F542),,(IF(M542="WON-EW",((((F542-1)*J542)*'MONTH 2'!$B$2)+('MONTH 2'!$B$2*(F542-1))),IF(M542="WON",((((F542-1)*J542)*'MONTH 2'!$B$2)+('MONTH 2'!$B$2*(F542-1))),IF(M542="PLACED",((((F542-1)*J542)*'MONTH 2'!$B$2)-'MONTH 2'!$B$2),IF(J542=0,-'MONTH 2'!$B$2,IF(J542=0,-'MONTH 2'!$B$2,-('MONTH 2'!$B$2*2)))))))*E542))</f>
        <v>0</v>
      </c>
      <c r="Q542" s="27">
        <f>IF(ISBLANK(M542),,IF(ISBLANK(G542),,(IF(M542="WON-EW",((((N542-1)*J542)*'MONTH 2'!$B$2)+('MONTH 2'!$B$2*(N542-1))),IF(M542="WON",((((N542-1)*J542)*'MONTH 2'!$B$2)+('MONTH 2'!$B$2*(N542-1))),IF(M542="PLACED",((((N542-1)*J542)*'MONTH 2'!$B$2)-'MONTH 2'!$B$2),IF(J542=0,-'MONTH 2'!$B$2,IF(J542=0,-'MONTH 2'!$B$2,-('MONTH 2'!$B$2*2)))))))*E542))</f>
        <v>0</v>
      </c>
      <c r="R542" s="27">
        <f>IF(ISBLANK(M542),,IF(U542&lt;&gt;1,((IF(M542="WON-EW",(((K542-1)*'MONTH 2'!$B$2)*(1-$B$3))+(((L542-1)*'MONTH 2'!$B$2)*(1-$B$3)),IF(M542="WON",(((K542-1)*'MONTH 2'!$B$2)*(1-$B$3)),IF(M542="PLACED",(((L542-1)*'MONTH 2'!$B$2)*(1-$B$3))-'MONTH 2'!$B$2,IF(J542=0,-'MONTH 2'!$B$2,-('MONTH 2'!$B$2*2))))))*E542),0))</f>
        <v>0</v>
      </c>
      <c r="U542">
        <f t="shared" si="18"/>
        <v>1</v>
      </c>
    </row>
    <row r="543" spans="8:21" ht="16" x14ac:dyDescent="0.2">
      <c r="H543" s="22"/>
      <c r="I543" s="22"/>
      <c r="J543" s="22"/>
      <c r="M543" s="17"/>
      <c r="N543" s="26">
        <f>((G543-1)*(1-(IF(H543="no",0,'MONTH 2'!$B$3)))+1)</f>
        <v>5.0000000000000044E-2</v>
      </c>
      <c r="O543" s="26">
        <f t="shared" si="17"/>
        <v>0</v>
      </c>
      <c r="P543" s="28">
        <f>IF(ISBLANK(M543),,IF(ISBLANK(F543),,(IF(M543="WON-EW",((((F543-1)*J543)*'MONTH 2'!$B$2)+('MONTH 2'!$B$2*(F543-1))),IF(M543="WON",((((F543-1)*J543)*'MONTH 2'!$B$2)+('MONTH 2'!$B$2*(F543-1))),IF(M543="PLACED",((((F543-1)*J543)*'MONTH 2'!$B$2)-'MONTH 2'!$B$2),IF(J543=0,-'MONTH 2'!$B$2,IF(J543=0,-'MONTH 2'!$B$2,-('MONTH 2'!$B$2*2)))))))*E543))</f>
        <v>0</v>
      </c>
      <c r="Q543" s="27">
        <f>IF(ISBLANK(M543),,IF(ISBLANK(G543),,(IF(M543="WON-EW",((((N543-1)*J543)*'MONTH 2'!$B$2)+('MONTH 2'!$B$2*(N543-1))),IF(M543="WON",((((N543-1)*J543)*'MONTH 2'!$B$2)+('MONTH 2'!$B$2*(N543-1))),IF(M543="PLACED",((((N543-1)*J543)*'MONTH 2'!$B$2)-'MONTH 2'!$B$2),IF(J543=0,-'MONTH 2'!$B$2,IF(J543=0,-'MONTH 2'!$B$2,-('MONTH 2'!$B$2*2)))))))*E543))</f>
        <v>0</v>
      </c>
      <c r="R543" s="27">
        <f>IF(ISBLANK(M543),,IF(U543&lt;&gt;1,((IF(M543="WON-EW",(((K543-1)*'MONTH 2'!$B$2)*(1-$B$3))+(((L543-1)*'MONTH 2'!$B$2)*(1-$B$3)),IF(M543="WON",(((K543-1)*'MONTH 2'!$B$2)*(1-$B$3)),IF(M543="PLACED",(((L543-1)*'MONTH 2'!$B$2)*(1-$B$3))-'MONTH 2'!$B$2,IF(J543=0,-'MONTH 2'!$B$2,-('MONTH 2'!$B$2*2))))))*E543),0))</f>
        <v>0</v>
      </c>
      <c r="U543">
        <f t="shared" si="18"/>
        <v>1</v>
      </c>
    </row>
    <row r="544" spans="8:21" ht="16" x14ac:dyDescent="0.2">
      <c r="H544" s="22"/>
      <c r="I544" s="22"/>
      <c r="J544" s="22"/>
      <c r="M544" s="17"/>
      <c r="N544" s="26">
        <f>((G544-1)*(1-(IF(H544="no",0,'MONTH 2'!$B$3)))+1)</f>
        <v>5.0000000000000044E-2</v>
      </c>
      <c r="O544" s="26">
        <f t="shared" si="17"/>
        <v>0</v>
      </c>
      <c r="P544" s="28">
        <f>IF(ISBLANK(M544),,IF(ISBLANK(F544),,(IF(M544="WON-EW",((((F544-1)*J544)*'MONTH 2'!$B$2)+('MONTH 2'!$B$2*(F544-1))),IF(M544="WON",((((F544-1)*J544)*'MONTH 2'!$B$2)+('MONTH 2'!$B$2*(F544-1))),IF(M544="PLACED",((((F544-1)*J544)*'MONTH 2'!$B$2)-'MONTH 2'!$B$2),IF(J544=0,-'MONTH 2'!$B$2,IF(J544=0,-'MONTH 2'!$B$2,-('MONTH 2'!$B$2*2)))))))*E544))</f>
        <v>0</v>
      </c>
      <c r="Q544" s="27">
        <f>IF(ISBLANK(M544),,IF(ISBLANK(G544),,(IF(M544="WON-EW",((((N544-1)*J544)*'MONTH 2'!$B$2)+('MONTH 2'!$B$2*(N544-1))),IF(M544="WON",((((N544-1)*J544)*'MONTH 2'!$B$2)+('MONTH 2'!$B$2*(N544-1))),IF(M544="PLACED",((((N544-1)*J544)*'MONTH 2'!$B$2)-'MONTH 2'!$B$2),IF(J544=0,-'MONTH 2'!$B$2,IF(J544=0,-'MONTH 2'!$B$2,-('MONTH 2'!$B$2*2)))))))*E544))</f>
        <v>0</v>
      </c>
      <c r="R544" s="27">
        <f>IF(ISBLANK(M544),,IF(U544&lt;&gt;1,((IF(M544="WON-EW",(((K544-1)*'MONTH 2'!$B$2)*(1-$B$3))+(((L544-1)*'MONTH 2'!$B$2)*(1-$B$3)),IF(M544="WON",(((K544-1)*'MONTH 2'!$B$2)*(1-$B$3)),IF(M544="PLACED",(((L544-1)*'MONTH 2'!$B$2)*(1-$B$3))-'MONTH 2'!$B$2,IF(J544=0,-'MONTH 2'!$B$2,-('MONTH 2'!$B$2*2))))))*E544),0))</f>
        <v>0</v>
      </c>
      <c r="U544">
        <f t="shared" si="18"/>
        <v>1</v>
      </c>
    </row>
    <row r="545" spans="8:21" ht="16" x14ac:dyDescent="0.2">
      <c r="H545" s="22"/>
      <c r="I545" s="22"/>
      <c r="J545" s="22"/>
      <c r="M545" s="17"/>
      <c r="N545" s="26">
        <f>((G545-1)*(1-(IF(H545="no",0,'MONTH 2'!$B$3)))+1)</f>
        <v>5.0000000000000044E-2</v>
      </c>
      <c r="O545" s="26">
        <f t="shared" si="17"/>
        <v>0</v>
      </c>
      <c r="P545" s="28">
        <f>IF(ISBLANK(M545),,IF(ISBLANK(F545),,(IF(M545="WON-EW",((((F545-1)*J545)*'MONTH 2'!$B$2)+('MONTH 2'!$B$2*(F545-1))),IF(M545="WON",((((F545-1)*J545)*'MONTH 2'!$B$2)+('MONTH 2'!$B$2*(F545-1))),IF(M545="PLACED",((((F545-1)*J545)*'MONTH 2'!$B$2)-'MONTH 2'!$B$2),IF(J545=0,-'MONTH 2'!$B$2,IF(J545=0,-'MONTH 2'!$B$2,-('MONTH 2'!$B$2*2)))))))*E545))</f>
        <v>0</v>
      </c>
      <c r="Q545" s="27">
        <f>IF(ISBLANK(M545),,IF(ISBLANK(G545),,(IF(M545="WON-EW",((((N545-1)*J545)*'MONTH 2'!$B$2)+('MONTH 2'!$B$2*(N545-1))),IF(M545="WON",((((N545-1)*J545)*'MONTH 2'!$B$2)+('MONTH 2'!$B$2*(N545-1))),IF(M545="PLACED",((((N545-1)*J545)*'MONTH 2'!$B$2)-'MONTH 2'!$B$2),IF(J545=0,-'MONTH 2'!$B$2,IF(J545=0,-'MONTH 2'!$B$2,-('MONTH 2'!$B$2*2)))))))*E545))</f>
        <v>0</v>
      </c>
      <c r="R545" s="27">
        <f>IF(ISBLANK(M545),,IF(U545&lt;&gt;1,((IF(M545="WON-EW",(((K545-1)*'MONTH 2'!$B$2)*(1-$B$3))+(((L545-1)*'MONTH 2'!$B$2)*(1-$B$3)),IF(M545="WON",(((K545-1)*'MONTH 2'!$B$2)*(1-$B$3)),IF(M545="PLACED",(((L545-1)*'MONTH 2'!$B$2)*(1-$B$3))-'MONTH 2'!$B$2,IF(J545=0,-'MONTH 2'!$B$2,-('MONTH 2'!$B$2*2))))))*E545),0))</f>
        <v>0</v>
      </c>
      <c r="U545">
        <f t="shared" si="18"/>
        <v>1</v>
      </c>
    </row>
    <row r="546" spans="8:21" ht="16" x14ac:dyDescent="0.2">
      <c r="H546" s="22"/>
      <c r="I546" s="22"/>
      <c r="J546" s="22"/>
      <c r="M546" s="17"/>
      <c r="N546" s="26">
        <f>((G546-1)*(1-(IF(H546="no",0,'MONTH 2'!$B$3)))+1)</f>
        <v>5.0000000000000044E-2</v>
      </c>
      <c r="O546" s="26">
        <f t="shared" si="17"/>
        <v>0</v>
      </c>
      <c r="P546" s="28">
        <f>IF(ISBLANK(M546),,IF(ISBLANK(F546),,(IF(M546="WON-EW",((((F546-1)*J546)*'MONTH 2'!$B$2)+('MONTH 2'!$B$2*(F546-1))),IF(M546="WON",((((F546-1)*J546)*'MONTH 2'!$B$2)+('MONTH 2'!$B$2*(F546-1))),IF(M546="PLACED",((((F546-1)*J546)*'MONTH 2'!$B$2)-'MONTH 2'!$B$2),IF(J546=0,-'MONTH 2'!$B$2,IF(J546=0,-'MONTH 2'!$B$2,-('MONTH 2'!$B$2*2)))))))*E546))</f>
        <v>0</v>
      </c>
      <c r="Q546" s="27">
        <f>IF(ISBLANK(M546),,IF(ISBLANK(G546),,(IF(M546="WON-EW",((((N546-1)*J546)*'MONTH 2'!$B$2)+('MONTH 2'!$B$2*(N546-1))),IF(M546="WON",((((N546-1)*J546)*'MONTH 2'!$B$2)+('MONTH 2'!$B$2*(N546-1))),IF(M546="PLACED",((((N546-1)*J546)*'MONTH 2'!$B$2)-'MONTH 2'!$B$2),IF(J546=0,-'MONTH 2'!$B$2,IF(J546=0,-'MONTH 2'!$B$2,-('MONTH 2'!$B$2*2)))))))*E546))</f>
        <v>0</v>
      </c>
      <c r="R546" s="27">
        <f>IF(ISBLANK(M546),,IF(U546&lt;&gt;1,((IF(M546="WON-EW",(((K546-1)*'MONTH 2'!$B$2)*(1-$B$3))+(((L546-1)*'MONTH 2'!$B$2)*(1-$B$3)),IF(M546="WON",(((K546-1)*'MONTH 2'!$B$2)*(1-$B$3)),IF(M546="PLACED",(((L546-1)*'MONTH 2'!$B$2)*(1-$B$3))-'MONTH 2'!$B$2,IF(J546=0,-'MONTH 2'!$B$2,-('MONTH 2'!$B$2*2))))))*E546),0))</f>
        <v>0</v>
      </c>
      <c r="U546">
        <f t="shared" si="18"/>
        <v>1</v>
      </c>
    </row>
    <row r="547" spans="8:21" ht="16" x14ac:dyDescent="0.2">
      <c r="H547" s="22"/>
      <c r="I547" s="22"/>
      <c r="J547" s="22"/>
      <c r="M547" s="17"/>
      <c r="N547" s="26">
        <f>((G547-1)*(1-(IF(H547="no",0,'MONTH 2'!$B$3)))+1)</f>
        <v>5.0000000000000044E-2</v>
      </c>
      <c r="O547" s="26">
        <f t="shared" ref="O547:O610" si="19">E547*IF(I547="yes",2,1)</f>
        <v>0</v>
      </c>
      <c r="P547" s="28">
        <f>IF(ISBLANK(M547),,IF(ISBLANK(F547),,(IF(M547="WON-EW",((((F547-1)*J547)*'MONTH 2'!$B$2)+('MONTH 2'!$B$2*(F547-1))),IF(M547="WON",((((F547-1)*J547)*'MONTH 2'!$B$2)+('MONTH 2'!$B$2*(F547-1))),IF(M547="PLACED",((((F547-1)*J547)*'MONTH 2'!$B$2)-'MONTH 2'!$B$2),IF(J547=0,-'MONTH 2'!$B$2,IF(J547=0,-'MONTH 2'!$B$2,-('MONTH 2'!$B$2*2)))))))*E547))</f>
        <v>0</v>
      </c>
      <c r="Q547" s="27">
        <f>IF(ISBLANK(M547),,IF(ISBLANK(G547),,(IF(M547="WON-EW",((((N547-1)*J547)*'MONTH 2'!$B$2)+('MONTH 2'!$B$2*(N547-1))),IF(M547="WON",((((N547-1)*J547)*'MONTH 2'!$B$2)+('MONTH 2'!$B$2*(N547-1))),IF(M547="PLACED",((((N547-1)*J547)*'MONTH 2'!$B$2)-'MONTH 2'!$B$2),IF(J547=0,-'MONTH 2'!$B$2,IF(J547=0,-'MONTH 2'!$B$2,-('MONTH 2'!$B$2*2)))))))*E547))</f>
        <v>0</v>
      </c>
      <c r="R547" s="27">
        <f>IF(ISBLANK(M547),,IF(U547&lt;&gt;1,((IF(M547="WON-EW",(((K547-1)*'MONTH 2'!$B$2)*(1-$B$3))+(((L547-1)*'MONTH 2'!$B$2)*(1-$B$3)),IF(M547="WON",(((K547-1)*'MONTH 2'!$B$2)*(1-$B$3)),IF(M547="PLACED",(((L547-1)*'MONTH 2'!$B$2)*(1-$B$3))-'MONTH 2'!$B$2,IF(J547=0,-'MONTH 2'!$B$2,-('MONTH 2'!$B$2*2))))))*E547),0))</f>
        <v>0</v>
      </c>
      <c r="U547">
        <f t="shared" si="18"/>
        <v>1</v>
      </c>
    </row>
    <row r="548" spans="8:21" ht="16" x14ac:dyDescent="0.2">
      <c r="H548" s="22"/>
      <c r="I548" s="22"/>
      <c r="J548" s="22"/>
      <c r="M548" s="17"/>
      <c r="N548" s="26">
        <f>((G548-1)*(1-(IF(H548="no",0,'MONTH 2'!$B$3)))+1)</f>
        <v>5.0000000000000044E-2</v>
      </c>
      <c r="O548" s="26">
        <f t="shared" si="19"/>
        <v>0</v>
      </c>
      <c r="P548" s="28">
        <f>IF(ISBLANK(M548),,IF(ISBLANK(F548),,(IF(M548="WON-EW",((((F548-1)*J548)*'MONTH 2'!$B$2)+('MONTH 2'!$B$2*(F548-1))),IF(M548="WON",((((F548-1)*J548)*'MONTH 2'!$B$2)+('MONTH 2'!$B$2*(F548-1))),IF(M548="PLACED",((((F548-1)*J548)*'MONTH 2'!$B$2)-'MONTH 2'!$B$2),IF(J548=0,-'MONTH 2'!$B$2,IF(J548=0,-'MONTH 2'!$B$2,-('MONTH 2'!$B$2*2)))))))*E548))</f>
        <v>0</v>
      </c>
      <c r="Q548" s="27">
        <f>IF(ISBLANK(M548),,IF(ISBLANK(G548),,(IF(M548="WON-EW",((((N548-1)*J548)*'MONTH 2'!$B$2)+('MONTH 2'!$B$2*(N548-1))),IF(M548="WON",((((N548-1)*J548)*'MONTH 2'!$B$2)+('MONTH 2'!$B$2*(N548-1))),IF(M548="PLACED",((((N548-1)*J548)*'MONTH 2'!$B$2)-'MONTH 2'!$B$2),IF(J548=0,-'MONTH 2'!$B$2,IF(J548=0,-'MONTH 2'!$B$2,-('MONTH 2'!$B$2*2)))))))*E548))</f>
        <v>0</v>
      </c>
      <c r="R548" s="27">
        <f>IF(ISBLANK(M548),,IF(U548&lt;&gt;1,((IF(M548="WON-EW",(((K548-1)*'MONTH 2'!$B$2)*(1-$B$3))+(((L548-1)*'MONTH 2'!$B$2)*(1-$B$3)),IF(M548="WON",(((K548-1)*'MONTH 2'!$B$2)*(1-$B$3)),IF(M548="PLACED",(((L548-1)*'MONTH 2'!$B$2)*(1-$B$3))-'MONTH 2'!$B$2,IF(J548=0,-'MONTH 2'!$B$2,-('MONTH 2'!$B$2*2))))))*E548),0))</f>
        <v>0</v>
      </c>
      <c r="U548">
        <f t="shared" si="18"/>
        <v>1</v>
      </c>
    </row>
    <row r="549" spans="8:21" ht="16" x14ac:dyDescent="0.2">
      <c r="H549" s="22"/>
      <c r="I549" s="22"/>
      <c r="J549" s="22"/>
      <c r="M549" s="17"/>
      <c r="N549" s="26">
        <f>((G549-1)*(1-(IF(H549="no",0,'MONTH 2'!$B$3)))+1)</f>
        <v>5.0000000000000044E-2</v>
      </c>
      <c r="O549" s="26">
        <f t="shared" si="19"/>
        <v>0</v>
      </c>
      <c r="P549" s="28">
        <f>IF(ISBLANK(M549),,IF(ISBLANK(F549),,(IF(M549="WON-EW",((((F549-1)*J549)*'MONTH 2'!$B$2)+('MONTH 2'!$B$2*(F549-1))),IF(M549="WON",((((F549-1)*J549)*'MONTH 2'!$B$2)+('MONTH 2'!$B$2*(F549-1))),IF(M549="PLACED",((((F549-1)*J549)*'MONTH 2'!$B$2)-'MONTH 2'!$B$2),IF(J549=0,-'MONTH 2'!$B$2,IF(J549=0,-'MONTH 2'!$B$2,-('MONTH 2'!$B$2*2)))))))*E549))</f>
        <v>0</v>
      </c>
      <c r="Q549" s="27">
        <f>IF(ISBLANK(M549),,IF(ISBLANK(G549),,(IF(M549="WON-EW",((((N549-1)*J549)*'MONTH 2'!$B$2)+('MONTH 2'!$B$2*(N549-1))),IF(M549="WON",((((N549-1)*J549)*'MONTH 2'!$B$2)+('MONTH 2'!$B$2*(N549-1))),IF(M549="PLACED",((((N549-1)*J549)*'MONTH 2'!$B$2)-'MONTH 2'!$B$2),IF(J549=0,-'MONTH 2'!$B$2,IF(J549=0,-'MONTH 2'!$B$2,-('MONTH 2'!$B$2*2)))))))*E549))</f>
        <v>0</v>
      </c>
      <c r="R549" s="27">
        <f>IF(ISBLANK(M549),,IF(U549&lt;&gt;1,((IF(M549="WON-EW",(((K549-1)*'MONTH 2'!$B$2)*(1-$B$3))+(((L549-1)*'MONTH 2'!$B$2)*(1-$B$3)),IF(M549="WON",(((K549-1)*'MONTH 2'!$B$2)*(1-$B$3)),IF(M549="PLACED",(((L549-1)*'MONTH 2'!$B$2)*(1-$B$3))-'MONTH 2'!$B$2,IF(J549=0,-'MONTH 2'!$B$2,-('MONTH 2'!$B$2*2))))))*E549),0))</f>
        <v>0</v>
      </c>
      <c r="U549">
        <f t="shared" si="18"/>
        <v>1</v>
      </c>
    </row>
    <row r="550" spans="8:21" ht="16" x14ac:dyDescent="0.2">
      <c r="H550" s="22"/>
      <c r="I550" s="22"/>
      <c r="J550" s="22"/>
      <c r="M550" s="17"/>
      <c r="N550" s="26">
        <f>((G550-1)*(1-(IF(H550="no",0,'MONTH 2'!$B$3)))+1)</f>
        <v>5.0000000000000044E-2</v>
      </c>
      <c r="O550" s="26">
        <f t="shared" si="19"/>
        <v>0</v>
      </c>
      <c r="P550" s="28">
        <f>IF(ISBLANK(M550),,IF(ISBLANK(F550),,(IF(M550="WON-EW",((((F550-1)*J550)*'MONTH 2'!$B$2)+('MONTH 2'!$B$2*(F550-1))),IF(M550="WON",((((F550-1)*J550)*'MONTH 2'!$B$2)+('MONTH 2'!$B$2*(F550-1))),IF(M550="PLACED",((((F550-1)*J550)*'MONTH 2'!$B$2)-'MONTH 2'!$B$2),IF(J550=0,-'MONTH 2'!$B$2,IF(J550=0,-'MONTH 2'!$B$2,-('MONTH 2'!$B$2*2)))))))*E550))</f>
        <v>0</v>
      </c>
      <c r="Q550" s="27">
        <f>IF(ISBLANK(M550),,IF(ISBLANK(G550),,(IF(M550="WON-EW",((((N550-1)*J550)*'MONTH 2'!$B$2)+('MONTH 2'!$B$2*(N550-1))),IF(M550="WON",((((N550-1)*J550)*'MONTH 2'!$B$2)+('MONTH 2'!$B$2*(N550-1))),IF(M550="PLACED",((((N550-1)*J550)*'MONTH 2'!$B$2)-'MONTH 2'!$B$2),IF(J550=0,-'MONTH 2'!$B$2,IF(J550=0,-'MONTH 2'!$B$2,-('MONTH 2'!$B$2*2)))))))*E550))</f>
        <v>0</v>
      </c>
      <c r="R550" s="27">
        <f>IF(ISBLANK(M550),,IF(U550&lt;&gt;1,((IF(M550="WON-EW",(((K550-1)*'MONTH 2'!$B$2)*(1-$B$3))+(((L550-1)*'MONTH 2'!$B$2)*(1-$B$3)),IF(M550="WON",(((K550-1)*'MONTH 2'!$B$2)*(1-$B$3)),IF(M550="PLACED",(((L550-1)*'MONTH 2'!$B$2)*(1-$B$3))-'MONTH 2'!$B$2,IF(J550=0,-'MONTH 2'!$B$2,-('MONTH 2'!$B$2*2))))))*E550),0))</f>
        <v>0</v>
      </c>
      <c r="U550">
        <f t="shared" si="18"/>
        <v>1</v>
      </c>
    </row>
    <row r="551" spans="8:21" ht="16" x14ac:dyDescent="0.2">
      <c r="H551" s="22"/>
      <c r="I551" s="22"/>
      <c r="J551" s="22"/>
      <c r="M551" s="17"/>
      <c r="N551" s="26">
        <f>((G551-1)*(1-(IF(H551="no",0,'MONTH 2'!$B$3)))+1)</f>
        <v>5.0000000000000044E-2</v>
      </c>
      <c r="O551" s="26">
        <f t="shared" si="19"/>
        <v>0</v>
      </c>
      <c r="P551" s="28">
        <f>IF(ISBLANK(M551),,IF(ISBLANK(F551),,(IF(M551="WON-EW",((((F551-1)*J551)*'MONTH 2'!$B$2)+('MONTH 2'!$B$2*(F551-1))),IF(M551="WON",((((F551-1)*J551)*'MONTH 2'!$B$2)+('MONTH 2'!$B$2*(F551-1))),IF(M551="PLACED",((((F551-1)*J551)*'MONTH 2'!$B$2)-'MONTH 2'!$B$2),IF(J551=0,-'MONTH 2'!$B$2,IF(J551=0,-'MONTH 2'!$B$2,-('MONTH 2'!$B$2*2)))))))*E551))</f>
        <v>0</v>
      </c>
      <c r="Q551" s="27">
        <f>IF(ISBLANK(M551),,IF(ISBLANK(G551),,(IF(M551="WON-EW",((((N551-1)*J551)*'MONTH 2'!$B$2)+('MONTH 2'!$B$2*(N551-1))),IF(M551="WON",((((N551-1)*J551)*'MONTH 2'!$B$2)+('MONTH 2'!$B$2*(N551-1))),IF(M551="PLACED",((((N551-1)*J551)*'MONTH 2'!$B$2)-'MONTH 2'!$B$2),IF(J551=0,-'MONTH 2'!$B$2,IF(J551=0,-'MONTH 2'!$B$2,-('MONTH 2'!$B$2*2)))))))*E551))</f>
        <v>0</v>
      </c>
      <c r="R551" s="27">
        <f>IF(ISBLANK(M551),,IF(U551&lt;&gt;1,((IF(M551="WON-EW",(((K551-1)*'MONTH 2'!$B$2)*(1-$B$3))+(((L551-1)*'MONTH 2'!$B$2)*(1-$B$3)),IF(M551="WON",(((K551-1)*'MONTH 2'!$B$2)*(1-$B$3)),IF(M551="PLACED",(((L551-1)*'MONTH 2'!$B$2)*(1-$B$3))-'MONTH 2'!$B$2,IF(J551=0,-'MONTH 2'!$B$2,-('MONTH 2'!$B$2*2))))))*E551),0))</f>
        <v>0</v>
      </c>
      <c r="U551">
        <f t="shared" si="18"/>
        <v>1</v>
      </c>
    </row>
    <row r="552" spans="8:21" ht="16" x14ac:dyDescent="0.2">
      <c r="H552" s="22"/>
      <c r="I552" s="22"/>
      <c r="J552" s="22"/>
      <c r="M552" s="17"/>
      <c r="N552" s="26">
        <f>((G552-1)*(1-(IF(H552="no",0,'MONTH 2'!$B$3)))+1)</f>
        <v>5.0000000000000044E-2</v>
      </c>
      <c r="O552" s="26">
        <f t="shared" si="19"/>
        <v>0</v>
      </c>
      <c r="P552" s="28">
        <f>IF(ISBLANK(M552),,IF(ISBLANK(F552),,(IF(M552="WON-EW",((((F552-1)*J552)*'MONTH 2'!$B$2)+('MONTH 2'!$B$2*(F552-1))),IF(M552="WON",((((F552-1)*J552)*'MONTH 2'!$B$2)+('MONTH 2'!$B$2*(F552-1))),IF(M552="PLACED",((((F552-1)*J552)*'MONTH 2'!$B$2)-'MONTH 2'!$B$2),IF(J552=0,-'MONTH 2'!$B$2,IF(J552=0,-'MONTH 2'!$B$2,-('MONTH 2'!$B$2*2)))))))*E552))</f>
        <v>0</v>
      </c>
      <c r="Q552" s="27">
        <f>IF(ISBLANK(M552),,IF(ISBLANK(G552),,(IF(M552="WON-EW",((((N552-1)*J552)*'MONTH 2'!$B$2)+('MONTH 2'!$B$2*(N552-1))),IF(M552="WON",((((N552-1)*J552)*'MONTH 2'!$B$2)+('MONTH 2'!$B$2*(N552-1))),IF(M552="PLACED",((((N552-1)*J552)*'MONTH 2'!$B$2)-'MONTH 2'!$B$2),IF(J552=0,-'MONTH 2'!$B$2,IF(J552=0,-'MONTH 2'!$B$2,-('MONTH 2'!$B$2*2)))))))*E552))</f>
        <v>0</v>
      </c>
      <c r="R552" s="27">
        <f>IF(ISBLANK(M552),,IF(U552&lt;&gt;1,((IF(M552="WON-EW",(((K552-1)*'MONTH 2'!$B$2)*(1-$B$3))+(((L552-1)*'MONTH 2'!$B$2)*(1-$B$3)),IF(M552="WON",(((K552-1)*'MONTH 2'!$B$2)*(1-$B$3)),IF(M552="PLACED",(((L552-1)*'MONTH 2'!$B$2)*(1-$B$3))-'MONTH 2'!$B$2,IF(J552=0,-'MONTH 2'!$B$2,-('MONTH 2'!$B$2*2))))))*E552),0))</f>
        <v>0</v>
      </c>
      <c r="U552">
        <f t="shared" si="18"/>
        <v>1</v>
      </c>
    </row>
    <row r="553" spans="8:21" ht="16" x14ac:dyDescent="0.2">
      <c r="H553" s="22"/>
      <c r="I553" s="22"/>
      <c r="J553" s="22"/>
      <c r="M553" s="17"/>
      <c r="N553" s="26">
        <f>((G553-1)*(1-(IF(H553="no",0,'MONTH 2'!$B$3)))+1)</f>
        <v>5.0000000000000044E-2</v>
      </c>
      <c r="O553" s="26">
        <f t="shared" si="19"/>
        <v>0</v>
      </c>
      <c r="P553" s="28">
        <f>IF(ISBLANK(M553),,IF(ISBLANK(F553),,(IF(M553="WON-EW",((((F553-1)*J553)*'MONTH 2'!$B$2)+('MONTH 2'!$B$2*(F553-1))),IF(M553="WON",((((F553-1)*J553)*'MONTH 2'!$B$2)+('MONTH 2'!$B$2*(F553-1))),IF(M553="PLACED",((((F553-1)*J553)*'MONTH 2'!$B$2)-'MONTH 2'!$B$2),IF(J553=0,-'MONTH 2'!$B$2,IF(J553=0,-'MONTH 2'!$B$2,-('MONTH 2'!$B$2*2)))))))*E553))</f>
        <v>0</v>
      </c>
      <c r="Q553" s="27">
        <f>IF(ISBLANK(M553),,IF(ISBLANK(G553),,(IF(M553="WON-EW",((((N553-1)*J553)*'MONTH 2'!$B$2)+('MONTH 2'!$B$2*(N553-1))),IF(M553="WON",((((N553-1)*J553)*'MONTH 2'!$B$2)+('MONTH 2'!$B$2*(N553-1))),IF(M553="PLACED",((((N553-1)*J553)*'MONTH 2'!$B$2)-'MONTH 2'!$B$2),IF(J553=0,-'MONTH 2'!$B$2,IF(J553=0,-'MONTH 2'!$B$2,-('MONTH 2'!$B$2*2)))))))*E553))</f>
        <v>0</v>
      </c>
      <c r="R553" s="27">
        <f>IF(ISBLANK(M553),,IF(U553&lt;&gt;1,((IF(M553="WON-EW",(((K553-1)*'MONTH 2'!$B$2)*(1-$B$3))+(((L553-1)*'MONTH 2'!$B$2)*(1-$B$3)),IF(M553="WON",(((K553-1)*'MONTH 2'!$B$2)*(1-$B$3)),IF(M553="PLACED",(((L553-1)*'MONTH 2'!$B$2)*(1-$B$3))-'MONTH 2'!$B$2,IF(J553=0,-'MONTH 2'!$B$2,-('MONTH 2'!$B$2*2))))))*E553),0))</f>
        <v>0</v>
      </c>
      <c r="U553">
        <f t="shared" si="18"/>
        <v>1</v>
      </c>
    </row>
    <row r="554" spans="8:21" ht="16" x14ac:dyDescent="0.2">
      <c r="H554" s="22"/>
      <c r="I554" s="22"/>
      <c r="J554" s="22"/>
      <c r="M554" s="17"/>
      <c r="N554" s="26">
        <f>((G554-1)*(1-(IF(H554="no",0,'MONTH 2'!$B$3)))+1)</f>
        <v>5.0000000000000044E-2</v>
      </c>
      <c r="O554" s="26">
        <f t="shared" si="19"/>
        <v>0</v>
      </c>
      <c r="P554" s="28">
        <f>IF(ISBLANK(M554),,IF(ISBLANK(F554),,(IF(M554="WON-EW",((((F554-1)*J554)*'MONTH 2'!$B$2)+('MONTH 2'!$B$2*(F554-1))),IF(M554="WON",((((F554-1)*J554)*'MONTH 2'!$B$2)+('MONTH 2'!$B$2*(F554-1))),IF(M554="PLACED",((((F554-1)*J554)*'MONTH 2'!$B$2)-'MONTH 2'!$B$2),IF(J554=0,-'MONTH 2'!$B$2,IF(J554=0,-'MONTH 2'!$B$2,-('MONTH 2'!$B$2*2)))))))*E554))</f>
        <v>0</v>
      </c>
      <c r="Q554" s="27">
        <f>IF(ISBLANK(M554),,IF(ISBLANK(G554),,(IF(M554="WON-EW",((((N554-1)*J554)*'MONTH 2'!$B$2)+('MONTH 2'!$B$2*(N554-1))),IF(M554="WON",((((N554-1)*J554)*'MONTH 2'!$B$2)+('MONTH 2'!$B$2*(N554-1))),IF(M554="PLACED",((((N554-1)*J554)*'MONTH 2'!$B$2)-'MONTH 2'!$B$2),IF(J554=0,-'MONTH 2'!$B$2,IF(J554=0,-'MONTH 2'!$B$2,-('MONTH 2'!$B$2*2)))))))*E554))</f>
        <v>0</v>
      </c>
      <c r="R554" s="27">
        <f>IF(ISBLANK(M554),,IF(U554&lt;&gt;1,((IF(M554="WON-EW",(((K554-1)*'MONTH 2'!$B$2)*(1-$B$3))+(((L554-1)*'MONTH 2'!$B$2)*(1-$B$3)),IF(M554="WON",(((K554-1)*'MONTH 2'!$B$2)*(1-$B$3)),IF(M554="PLACED",(((L554-1)*'MONTH 2'!$B$2)*(1-$B$3))-'MONTH 2'!$B$2,IF(J554=0,-'MONTH 2'!$B$2,-('MONTH 2'!$B$2*2))))))*E554),0))</f>
        <v>0</v>
      </c>
      <c r="U554">
        <f t="shared" si="18"/>
        <v>1</v>
      </c>
    </row>
    <row r="555" spans="8:21" ht="16" x14ac:dyDescent="0.2">
      <c r="H555" s="22"/>
      <c r="I555" s="22"/>
      <c r="J555" s="22"/>
      <c r="M555" s="17"/>
      <c r="N555" s="26">
        <f>((G555-1)*(1-(IF(H555="no",0,'MONTH 2'!$B$3)))+1)</f>
        <v>5.0000000000000044E-2</v>
      </c>
      <c r="O555" s="26">
        <f t="shared" si="19"/>
        <v>0</v>
      </c>
      <c r="P555" s="28">
        <f>IF(ISBLANK(M555),,IF(ISBLANK(F555),,(IF(M555="WON-EW",((((F555-1)*J555)*'MONTH 2'!$B$2)+('MONTH 2'!$B$2*(F555-1))),IF(M555="WON",((((F555-1)*J555)*'MONTH 2'!$B$2)+('MONTH 2'!$B$2*(F555-1))),IF(M555="PLACED",((((F555-1)*J555)*'MONTH 2'!$B$2)-'MONTH 2'!$B$2),IF(J555=0,-'MONTH 2'!$B$2,IF(J555=0,-'MONTH 2'!$B$2,-('MONTH 2'!$B$2*2)))))))*E555))</f>
        <v>0</v>
      </c>
      <c r="Q555" s="27">
        <f>IF(ISBLANK(M555),,IF(ISBLANK(G555),,(IF(M555="WON-EW",((((N555-1)*J555)*'MONTH 2'!$B$2)+('MONTH 2'!$B$2*(N555-1))),IF(M555="WON",((((N555-1)*J555)*'MONTH 2'!$B$2)+('MONTH 2'!$B$2*(N555-1))),IF(M555="PLACED",((((N555-1)*J555)*'MONTH 2'!$B$2)-'MONTH 2'!$B$2),IF(J555=0,-'MONTH 2'!$B$2,IF(J555=0,-'MONTH 2'!$B$2,-('MONTH 2'!$B$2*2)))))))*E555))</f>
        <v>0</v>
      </c>
      <c r="R555" s="27">
        <f>IF(ISBLANK(M555),,IF(U555&lt;&gt;1,((IF(M555="WON-EW",(((K555-1)*'MONTH 2'!$B$2)*(1-$B$3))+(((L555-1)*'MONTH 2'!$B$2)*(1-$B$3)),IF(M555="WON",(((K555-1)*'MONTH 2'!$B$2)*(1-$B$3)),IF(M555="PLACED",(((L555-1)*'MONTH 2'!$B$2)*(1-$B$3))-'MONTH 2'!$B$2,IF(J555=0,-'MONTH 2'!$B$2,-('MONTH 2'!$B$2*2))))))*E555),0))</f>
        <v>0</v>
      </c>
      <c r="U555">
        <f t="shared" si="18"/>
        <v>1</v>
      </c>
    </row>
    <row r="556" spans="8:21" ht="16" x14ac:dyDescent="0.2">
      <c r="H556" s="22"/>
      <c r="I556" s="22"/>
      <c r="J556" s="22"/>
      <c r="M556" s="17"/>
      <c r="N556" s="26">
        <f>((G556-1)*(1-(IF(H556="no",0,'MONTH 2'!$B$3)))+1)</f>
        <v>5.0000000000000044E-2</v>
      </c>
      <c r="O556" s="26">
        <f t="shared" si="19"/>
        <v>0</v>
      </c>
      <c r="P556" s="28">
        <f>IF(ISBLANK(M556),,IF(ISBLANK(F556),,(IF(M556="WON-EW",((((F556-1)*J556)*'MONTH 2'!$B$2)+('MONTH 2'!$B$2*(F556-1))),IF(M556="WON",((((F556-1)*J556)*'MONTH 2'!$B$2)+('MONTH 2'!$B$2*(F556-1))),IF(M556="PLACED",((((F556-1)*J556)*'MONTH 2'!$B$2)-'MONTH 2'!$B$2),IF(J556=0,-'MONTH 2'!$B$2,IF(J556=0,-'MONTH 2'!$B$2,-('MONTH 2'!$B$2*2)))))))*E556))</f>
        <v>0</v>
      </c>
      <c r="Q556" s="27">
        <f>IF(ISBLANK(M556),,IF(ISBLANK(G556),,(IF(M556="WON-EW",((((N556-1)*J556)*'MONTH 2'!$B$2)+('MONTH 2'!$B$2*(N556-1))),IF(M556="WON",((((N556-1)*J556)*'MONTH 2'!$B$2)+('MONTH 2'!$B$2*(N556-1))),IF(M556="PLACED",((((N556-1)*J556)*'MONTH 2'!$B$2)-'MONTH 2'!$B$2),IF(J556=0,-'MONTH 2'!$B$2,IF(J556=0,-'MONTH 2'!$B$2,-('MONTH 2'!$B$2*2)))))))*E556))</f>
        <v>0</v>
      </c>
      <c r="R556" s="27">
        <f>IF(ISBLANK(M556),,IF(U556&lt;&gt;1,((IF(M556="WON-EW",(((K556-1)*'MONTH 2'!$B$2)*(1-$B$3))+(((L556-1)*'MONTH 2'!$B$2)*(1-$B$3)),IF(M556="WON",(((K556-1)*'MONTH 2'!$B$2)*(1-$B$3)),IF(M556="PLACED",(((L556-1)*'MONTH 2'!$B$2)*(1-$B$3))-'MONTH 2'!$B$2,IF(J556=0,-'MONTH 2'!$B$2,-('MONTH 2'!$B$2*2))))))*E556),0))</f>
        <v>0</v>
      </c>
      <c r="U556">
        <f t="shared" si="18"/>
        <v>1</v>
      </c>
    </row>
    <row r="557" spans="8:21" ht="16" x14ac:dyDescent="0.2">
      <c r="H557" s="22"/>
      <c r="I557" s="22"/>
      <c r="J557" s="22"/>
      <c r="M557" s="17"/>
      <c r="N557" s="26">
        <f>((G557-1)*(1-(IF(H557="no",0,'MONTH 2'!$B$3)))+1)</f>
        <v>5.0000000000000044E-2</v>
      </c>
      <c r="O557" s="26">
        <f t="shared" si="19"/>
        <v>0</v>
      </c>
      <c r="P557" s="28">
        <f>IF(ISBLANK(M557),,IF(ISBLANK(F557),,(IF(M557="WON-EW",((((F557-1)*J557)*'MONTH 2'!$B$2)+('MONTH 2'!$B$2*(F557-1))),IF(M557="WON",((((F557-1)*J557)*'MONTH 2'!$B$2)+('MONTH 2'!$B$2*(F557-1))),IF(M557="PLACED",((((F557-1)*J557)*'MONTH 2'!$B$2)-'MONTH 2'!$B$2),IF(J557=0,-'MONTH 2'!$B$2,IF(J557=0,-'MONTH 2'!$B$2,-('MONTH 2'!$B$2*2)))))))*E557))</f>
        <v>0</v>
      </c>
      <c r="Q557" s="27">
        <f>IF(ISBLANK(M557),,IF(ISBLANK(G557),,(IF(M557="WON-EW",((((N557-1)*J557)*'MONTH 2'!$B$2)+('MONTH 2'!$B$2*(N557-1))),IF(M557="WON",((((N557-1)*J557)*'MONTH 2'!$B$2)+('MONTH 2'!$B$2*(N557-1))),IF(M557="PLACED",((((N557-1)*J557)*'MONTH 2'!$B$2)-'MONTH 2'!$B$2),IF(J557=0,-'MONTH 2'!$B$2,IF(J557=0,-'MONTH 2'!$B$2,-('MONTH 2'!$B$2*2)))))))*E557))</f>
        <v>0</v>
      </c>
      <c r="R557" s="27">
        <f>IF(ISBLANK(M557),,IF(U557&lt;&gt;1,((IF(M557="WON-EW",(((K557-1)*'MONTH 2'!$B$2)*(1-$B$3))+(((L557-1)*'MONTH 2'!$B$2)*(1-$B$3)),IF(M557="WON",(((K557-1)*'MONTH 2'!$B$2)*(1-$B$3)),IF(M557="PLACED",(((L557-1)*'MONTH 2'!$B$2)*(1-$B$3))-'MONTH 2'!$B$2,IF(J557=0,-'MONTH 2'!$B$2,-('MONTH 2'!$B$2*2))))))*E557),0))</f>
        <v>0</v>
      </c>
      <c r="U557">
        <f t="shared" si="18"/>
        <v>1</v>
      </c>
    </row>
    <row r="558" spans="8:21" ht="16" x14ac:dyDescent="0.2">
      <c r="H558" s="22"/>
      <c r="I558" s="22"/>
      <c r="J558" s="22"/>
      <c r="M558" s="17"/>
      <c r="N558" s="26">
        <f>((G558-1)*(1-(IF(H558="no",0,'MONTH 2'!$B$3)))+1)</f>
        <v>5.0000000000000044E-2</v>
      </c>
      <c r="O558" s="26">
        <f t="shared" si="19"/>
        <v>0</v>
      </c>
      <c r="P558" s="28">
        <f>IF(ISBLANK(M558),,IF(ISBLANK(F558),,(IF(M558="WON-EW",((((F558-1)*J558)*'MONTH 2'!$B$2)+('MONTH 2'!$B$2*(F558-1))),IF(M558="WON",((((F558-1)*J558)*'MONTH 2'!$B$2)+('MONTH 2'!$B$2*(F558-1))),IF(M558="PLACED",((((F558-1)*J558)*'MONTH 2'!$B$2)-'MONTH 2'!$B$2),IF(J558=0,-'MONTH 2'!$B$2,IF(J558=0,-'MONTH 2'!$B$2,-('MONTH 2'!$B$2*2)))))))*E558))</f>
        <v>0</v>
      </c>
      <c r="Q558" s="27">
        <f>IF(ISBLANK(M558),,IF(ISBLANK(G558),,(IF(M558="WON-EW",((((N558-1)*J558)*'MONTH 2'!$B$2)+('MONTH 2'!$B$2*(N558-1))),IF(M558="WON",((((N558-1)*J558)*'MONTH 2'!$B$2)+('MONTH 2'!$B$2*(N558-1))),IF(M558="PLACED",((((N558-1)*J558)*'MONTH 2'!$B$2)-'MONTH 2'!$B$2),IF(J558=0,-'MONTH 2'!$B$2,IF(J558=0,-'MONTH 2'!$B$2,-('MONTH 2'!$B$2*2)))))))*E558))</f>
        <v>0</v>
      </c>
      <c r="R558" s="27">
        <f>IF(ISBLANK(M558),,IF(U558&lt;&gt;1,((IF(M558="WON-EW",(((K558-1)*'MONTH 2'!$B$2)*(1-$B$3))+(((L558-1)*'MONTH 2'!$B$2)*(1-$B$3)),IF(M558="WON",(((K558-1)*'MONTH 2'!$B$2)*(1-$B$3)),IF(M558="PLACED",(((L558-1)*'MONTH 2'!$B$2)*(1-$B$3))-'MONTH 2'!$B$2,IF(J558=0,-'MONTH 2'!$B$2,-('MONTH 2'!$B$2*2))))))*E558),0))</f>
        <v>0</v>
      </c>
      <c r="U558">
        <f t="shared" si="18"/>
        <v>1</v>
      </c>
    </row>
    <row r="559" spans="8:21" ht="16" x14ac:dyDescent="0.2">
      <c r="H559" s="22"/>
      <c r="I559" s="22"/>
      <c r="J559" s="22"/>
      <c r="M559" s="17"/>
      <c r="N559" s="26">
        <f>((G559-1)*(1-(IF(H559="no",0,'MONTH 2'!$B$3)))+1)</f>
        <v>5.0000000000000044E-2</v>
      </c>
      <c r="O559" s="26">
        <f t="shared" si="19"/>
        <v>0</v>
      </c>
      <c r="P559" s="28">
        <f>IF(ISBLANK(M559),,IF(ISBLANK(F559),,(IF(M559="WON-EW",((((F559-1)*J559)*'MONTH 2'!$B$2)+('MONTH 2'!$B$2*(F559-1))),IF(M559="WON",((((F559-1)*J559)*'MONTH 2'!$B$2)+('MONTH 2'!$B$2*(F559-1))),IF(M559="PLACED",((((F559-1)*J559)*'MONTH 2'!$B$2)-'MONTH 2'!$B$2),IF(J559=0,-'MONTH 2'!$B$2,IF(J559=0,-'MONTH 2'!$B$2,-('MONTH 2'!$B$2*2)))))))*E559))</f>
        <v>0</v>
      </c>
      <c r="Q559" s="27">
        <f>IF(ISBLANK(M559),,IF(ISBLANK(G559),,(IF(M559="WON-EW",((((N559-1)*J559)*'MONTH 2'!$B$2)+('MONTH 2'!$B$2*(N559-1))),IF(M559="WON",((((N559-1)*J559)*'MONTH 2'!$B$2)+('MONTH 2'!$B$2*(N559-1))),IF(M559="PLACED",((((N559-1)*J559)*'MONTH 2'!$B$2)-'MONTH 2'!$B$2),IF(J559=0,-'MONTH 2'!$B$2,IF(J559=0,-'MONTH 2'!$B$2,-('MONTH 2'!$B$2*2)))))))*E559))</f>
        <v>0</v>
      </c>
      <c r="R559" s="27">
        <f>IF(ISBLANK(M559),,IF(U559&lt;&gt;1,((IF(M559="WON-EW",(((K559-1)*'MONTH 2'!$B$2)*(1-$B$3))+(((L559-1)*'MONTH 2'!$B$2)*(1-$B$3)),IF(M559="WON",(((K559-1)*'MONTH 2'!$B$2)*(1-$B$3)),IF(M559="PLACED",(((L559-1)*'MONTH 2'!$B$2)*(1-$B$3))-'MONTH 2'!$B$2,IF(J559=0,-'MONTH 2'!$B$2,-('MONTH 2'!$B$2*2))))))*E559),0))</f>
        <v>0</v>
      </c>
      <c r="U559">
        <f t="shared" si="18"/>
        <v>1</v>
      </c>
    </row>
    <row r="560" spans="8:21" ht="16" x14ac:dyDescent="0.2">
      <c r="H560" s="22"/>
      <c r="I560" s="22"/>
      <c r="J560" s="22"/>
      <c r="M560" s="17"/>
      <c r="N560" s="26">
        <f>((G560-1)*(1-(IF(H560="no",0,'MONTH 2'!$B$3)))+1)</f>
        <v>5.0000000000000044E-2</v>
      </c>
      <c r="O560" s="26">
        <f t="shared" si="19"/>
        <v>0</v>
      </c>
      <c r="P560" s="28">
        <f>IF(ISBLANK(M560),,IF(ISBLANK(F560),,(IF(M560="WON-EW",((((F560-1)*J560)*'MONTH 2'!$B$2)+('MONTH 2'!$B$2*(F560-1))),IF(M560="WON",((((F560-1)*J560)*'MONTH 2'!$B$2)+('MONTH 2'!$B$2*(F560-1))),IF(M560="PLACED",((((F560-1)*J560)*'MONTH 2'!$B$2)-'MONTH 2'!$B$2),IF(J560=0,-'MONTH 2'!$B$2,IF(J560=0,-'MONTH 2'!$B$2,-('MONTH 2'!$B$2*2)))))))*E560))</f>
        <v>0</v>
      </c>
      <c r="Q560" s="27">
        <f>IF(ISBLANK(M560),,IF(ISBLANK(G560),,(IF(M560="WON-EW",((((N560-1)*J560)*'MONTH 2'!$B$2)+('MONTH 2'!$B$2*(N560-1))),IF(M560="WON",((((N560-1)*J560)*'MONTH 2'!$B$2)+('MONTH 2'!$B$2*(N560-1))),IF(M560="PLACED",((((N560-1)*J560)*'MONTH 2'!$B$2)-'MONTH 2'!$B$2),IF(J560=0,-'MONTH 2'!$B$2,IF(J560=0,-'MONTH 2'!$B$2,-('MONTH 2'!$B$2*2)))))))*E560))</f>
        <v>0</v>
      </c>
      <c r="R560" s="27">
        <f>IF(ISBLANK(M560),,IF(U560&lt;&gt;1,((IF(M560="WON-EW",(((K560-1)*'MONTH 2'!$B$2)*(1-$B$3))+(((L560-1)*'MONTH 2'!$B$2)*(1-$B$3)),IF(M560="WON",(((K560-1)*'MONTH 2'!$B$2)*(1-$B$3)),IF(M560="PLACED",(((L560-1)*'MONTH 2'!$B$2)*(1-$B$3))-'MONTH 2'!$B$2,IF(J560=0,-'MONTH 2'!$B$2,-('MONTH 2'!$B$2*2))))))*E560),0))</f>
        <v>0</v>
      </c>
      <c r="U560">
        <f t="shared" si="18"/>
        <v>1</v>
      </c>
    </row>
    <row r="561" spans="8:21" ht="16" x14ac:dyDescent="0.2">
      <c r="H561" s="22"/>
      <c r="I561" s="22"/>
      <c r="J561" s="22"/>
      <c r="M561" s="17"/>
      <c r="N561" s="26">
        <f>((G561-1)*(1-(IF(H561="no",0,'MONTH 2'!$B$3)))+1)</f>
        <v>5.0000000000000044E-2</v>
      </c>
      <c r="O561" s="26">
        <f t="shared" si="19"/>
        <v>0</v>
      </c>
      <c r="P561" s="28">
        <f>IF(ISBLANK(M561),,IF(ISBLANK(F561),,(IF(M561="WON-EW",((((F561-1)*J561)*'MONTH 2'!$B$2)+('MONTH 2'!$B$2*(F561-1))),IF(M561="WON",((((F561-1)*J561)*'MONTH 2'!$B$2)+('MONTH 2'!$B$2*(F561-1))),IF(M561="PLACED",((((F561-1)*J561)*'MONTH 2'!$B$2)-'MONTH 2'!$B$2),IF(J561=0,-'MONTH 2'!$B$2,IF(J561=0,-'MONTH 2'!$B$2,-('MONTH 2'!$B$2*2)))))))*E561))</f>
        <v>0</v>
      </c>
      <c r="Q561" s="27">
        <f>IF(ISBLANK(M561),,IF(ISBLANK(G561),,(IF(M561="WON-EW",((((N561-1)*J561)*'MONTH 2'!$B$2)+('MONTH 2'!$B$2*(N561-1))),IF(M561="WON",((((N561-1)*J561)*'MONTH 2'!$B$2)+('MONTH 2'!$B$2*(N561-1))),IF(M561="PLACED",((((N561-1)*J561)*'MONTH 2'!$B$2)-'MONTH 2'!$B$2),IF(J561=0,-'MONTH 2'!$B$2,IF(J561=0,-'MONTH 2'!$B$2,-('MONTH 2'!$B$2*2)))))))*E561))</f>
        <v>0</v>
      </c>
      <c r="R561" s="27">
        <f>IF(ISBLANK(M561),,IF(U561&lt;&gt;1,((IF(M561="WON-EW",(((K561-1)*'MONTH 2'!$B$2)*(1-$B$3))+(((L561-1)*'MONTH 2'!$B$2)*(1-$B$3)),IF(M561="WON",(((K561-1)*'MONTH 2'!$B$2)*(1-$B$3)),IF(M561="PLACED",(((L561-1)*'MONTH 2'!$B$2)*(1-$B$3))-'MONTH 2'!$B$2,IF(J561=0,-'MONTH 2'!$B$2,-('MONTH 2'!$B$2*2))))))*E561),0))</f>
        <v>0</v>
      </c>
      <c r="U561">
        <f t="shared" si="18"/>
        <v>1</v>
      </c>
    </row>
    <row r="562" spans="8:21" ht="16" x14ac:dyDescent="0.2">
      <c r="H562" s="22"/>
      <c r="I562" s="22"/>
      <c r="J562" s="22"/>
      <c r="M562" s="17"/>
      <c r="N562" s="26">
        <f>((G562-1)*(1-(IF(H562="no",0,'MONTH 2'!$B$3)))+1)</f>
        <v>5.0000000000000044E-2</v>
      </c>
      <c r="O562" s="26">
        <f t="shared" si="19"/>
        <v>0</v>
      </c>
      <c r="P562" s="28">
        <f>IF(ISBLANK(M562),,IF(ISBLANK(F562),,(IF(M562="WON-EW",((((F562-1)*J562)*'MONTH 2'!$B$2)+('MONTH 2'!$B$2*(F562-1))),IF(M562="WON",((((F562-1)*J562)*'MONTH 2'!$B$2)+('MONTH 2'!$B$2*(F562-1))),IF(M562="PLACED",((((F562-1)*J562)*'MONTH 2'!$B$2)-'MONTH 2'!$B$2),IF(J562=0,-'MONTH 2'!$B$2,IF(J562=0,-'MONTH 2'!$B$2,-('MONTH 2'!$B$2*2)))))))*E562))</f>
        <v>0</v>
      </c>
      <c r="Q562" s="27">
        <f>IF(ISBLANK(M562),,IF(ISBLANK(G562),,(IF(M562="WON-EW",((((N562-1)*J562)*'MONTH 2'!$B$2)+('MONTH 2'!$B$2*(N562-1))),IF(M562="WON",((((N562-1)*J562)*'MONTH 2'!$B$2)+('MONTH 2'!$B$2*(N562-1))),IF(M562="PLACED",((((N562-1)*J562)*'MONTH 2'!$B$2)-'MONTH 2'!$B$2),IF(J562=0,-'MONTH 2'!$B$2,IF(J562=0,-'MONTH 2'!$B$2,-('MONTH 2'!$B$2*2)))))))*E562))</f>
        <v>0</v>
      </c>
      <c r="R562" s="27">
        <f>IF(ISBLANK(M562),,IF(U562&lt;&gt;1,((IF(M562="WON-EW",(((K562-1)*'MONTH 2'!$B$2)*(1-$B$3))+(((L562-1)*'MONTH 2'!$B$2)*(1-$B$3)),IF(M562="WON",(((K562-1)*'MONTH 2'!$B$2)*(1-$B$3)),IF(M562="PLACED",(((L562-1)*'MONTH 2'!$B$2)*(1-$B$3))-'MONTH 2'!$B$2,IF(J562=0,-'MONTH 2'!$B$2,-('MONTH 2'!$B$2*2))))))*E562),0))</f>
        <v>0</v>
      </c>
      <c r="U562">
        <f t="shared" si="18"/>
        <v>1</v>
      </c>
    </row>
    <row r="563" spans="8:21" ht="16" x14ac:dyDescent="0.2">
      <c r="H563" s="22"/>
      <c r="I563" s="22"/>
      <c r="J563" s="22"/>
      <c r="M563" s="17"/>
      <c r="N563" s="26">
        <f>((G563-1)*(1-(IF(H563="no",0,'MONTH 2'!$B$3)))+1)</f>
        <v>5.0000000000000044E-2</v>
      </c>
      <c r="O563" s="26">
        <f t="shared" si="19"/>
        <v>0</v>
      </c>
      <c r="P563" s="28">
        <f>IF(ISBLANK(M563),,IF(ISBLANK(F563),,(IF(M563="WON-EW",((((F563-1)*J563)*'MONTH 2'!$B$2)+('MONTH 2'!$B$2*(F563-1))),IF(M563="WON",((((F563-1)*J563)*'MONTH 2'!$B$2)+('MONTH 2'!$B$2*(F563-1))),IF(M563="PLACED",((((F563-1)*J563)*'MONTH 2'!$B$2)-'MONTH 2'!$B$2),IF(J563=0,-'MONTH 2'!$B$2,IF(J563=0,-'MONTH 2'!$B$2,-('MONTH 2'!$B$2*2)))))))*E563))</f>
        <v>0</v>
      </c>
      <c r="Q563" s="27">
        <f>IF(ISBLANK(M563),,IF(ISBLANK(G563),,(IF(M563="WON-EW",((((N563-1)*J563)*'MONTH 2'!$B$2)+('MONTH 2'!$B$2*(N563-1))),IF(M563="WON",((((N563-1)*J563)*'MONTH 2'!$B$2)+('MONTH 2'!$B$2*(N563-1))),IF(M563="PLACED",((((N563-1)*J563)*'MONTH 2'!$B$2)-'MONTH 2'!$B$2),IF(J563=0,-'MONTH 2'!$B$2,IF(J563=0,-'MONTH 2'!$B$2,-('MONTH 2'!$B$2*2)))))))*E563))</f>
        <v>0</v>
      </c>
      <c r="R563" s="27">
        <f>IF(ISBLANK(M563),,IF(U563&lt;&gt;1,((IF(M563="WON-EW",(((K563-1)*'MONTH 2'!$B$2)*(1-$B$3))+(((L563-1)*'MONTH 2'!$B$2)*(1-$B$3)),IF(M563="WON",(((K563-1)*'MONTH 2'!$B$2)*(1-$B$3)),IF(M563="PLACED",(((L563-1)*'MONTH 2'!$B$2)*(1-$B$3))-'MONTH 2'!$B$2,IF(J563=0,-'MONTH 2'!$B$2,-('MONTH 2'!$B$2*2))))))*E563),0))</f>
        <v>0</v>
      </c>
      <c r="U563">
        <f t="shared" si="18"/>
        <v>1</v>
      </c>
    </row>
    <row r="564" spans="8:21" ht="16" x14ac:dyDescent="0.2">
      <c r="H564" s="22"/>
      <c r="I564" s="22"/>
      <c r="J564" s="22"/>
      <c r="M564" s="17"/>
      <c r="N564" s="26">
        <f>((G564-1)*(1-(IF(H564="no",0,'MONTH 2'!$B$3)))+1)</f>
        <v>5.0000000000000044E-2</v>
      </c>
      <c r="O564" s="26">
        <f t="shared" si="19"/>
        <v>0</v>
      </c>
      <c r="P564" s="28">
        <f>IF(ISBLANK(M564),,IF(ISBLANK(F564),,(IF(M564="WON-EW",((((F564-1)*J564)*'MONTH 2'!$B$2)+('MONTH 2'!$B$2*(F564-1))),IF(M564="WON",((((F564-1)*J564)*'MONTH 2'!$B$2)+('MONTH 2'!$B$2*(F564-1))),IF(M564="PLACED",((((F564-1)*J564)*'MONTH 2'!$B$2)-'MONTH 2'!$B$2),IF(J564=0,-'MONTH 2'!$B$2,IF(J564=0,-'MONTH 2'!$B$2,-('MONTH 2'!$B$2*2)))))))*E564))</f>
        <v>0</v>
      </c>
      <c r="Q564" s="27">
        <f>IF(ISBLANK(M564),,IF(ISBLANK(G564),,(IF(M564="WON-EW",((((N564-1)*J564)*'MONTH 2'!$B$2)+('MONTH 2'!$B$2*(N564-1))),IF(M564="WON",((((N564-1)*J564)*'MONTH 2'!$B$2)+('MONTH 2'!$B$2*(N564-1))),IF(M564="PLACED",((((N564-1)*J564)*'MONTH 2'!$B$2)-'MONTH 2'!$B$2),IF(J564=0,-'MONTH 2'!$B$2,IF(J564=0,-'MONTH 2'!$B$2,-('MONTH 2'!$B$2*2)))))))*E564))</f>
        <v>0</v>
      </c>
      <c r="R564" s="27">
        <f>IF(ISBLANK(M564),,IF(U564&lt;&gt;1,((IF(M564="WON-EW",(((K564-1)*'MONTH 2'!$B$2)*(1-$B$3))+(((L564-1)*'MONTH 2'!$B$2)*(1-$B$3)),IF(M564="WON",(((K564-1)*'MONTH 2'!$B$2)*(1-$B$3)),IF(M564="PLACED",(((L564-1)*'MONTH 2'!$B$2)*(1-$B$3))-'MONTH 2'!$B$2,IF(J564=0,-'MONTH 2'!$B$2,-('MONTH 2'!$B$2*2))))))*E564),0))</f>
        <v>0</v>
      </c>
      <c r="U564">
        <f t="shared" si="18"/>
        <v>1</v>
      </c>
    </row>
    <row r="565" spans="8:21" ht="16" x14ac:dyDescent="0.2">
      <c r="H565" s="22"/>
      <c r="I565" s="22"/>
      <c r="J565" s="22"/>
      <c r="M565" s="17"/>
      <c r="N565" s="26">
        <f>((G565-1)*(1-(IF(H565="no",0,'MONTH 2'!$B$3)))+1)</f>
        <v>5.0000000000000044E-2</v>
      </c>
      <c r="O565" s="26">
        <f t="shared" si="19"/>
        <v>0</v>
      </c>
      <c r="P565" s="28">
        <f>IF(ISBLANK(M565),,IF(ISBLANK(F565),,(IF(M565="WON-EW",((((F565-1)*J565)*'MONTH 2'!$B$2)+('MONTH 2'!$B$2*(F565-1))),IF(M565="WON",((((F565-1)*J565)*'MONTH 2'!$B$2)+('MONTH 2'!$B$2*(F565-1))),IF(M565="PLACED",((((F565-1)*J565)*'MONTH 2'!$B$2)-'MONTH 2'!$B$2),IF(J565=0,-'MONTH 2'!$B$2,IF(J565=0,-'MONTH 2'!$B$2,-('MONTH 2'!$B$2*2)))))))*E565))</f>
        <v>0</v>
      </c>
      <c r="Q565" s="27">
        <f>IF(ISBLANK(M565),,IF(ISBLANK(G565),,(IF(M565="WON-EW",((((N565-1)*J565)*'MONTH 2'!$B$2)+('MONTH 2'!$B$2*(N565-1))),IF(M565="WON",((((N565-1)*J565)*'MONTH 2'!$B$2)+('MONTH 2'!$B$2*(N565-1))),IF(M565="PLACED",((((N565-1)*J565)*'MONTH 2'!$B$2)-'MONTH 2'!$B$2),IF(J565=0,-'MONTH 2'!$B$2,IF(J565=0,-'MONTH 2'!$B$2,-('MONTH 2'!$B$2*2)))))))*E565))</f>
        <v>0</v>
      </c>
      <c r="R565" s="27">
        <f>IF(ISBLANK(M565),,IF(U565&lt;&gt;1,((IF(M565="WON-EW",(((K565-1)*'MONTH 2'!$B$2)*(1-$B$3))+(((L565-1)*'MONTH 2'!$B$2)*(1-$B$3)),IF(M565="WON",(((K565-1)*'MONTH 2'!$B$2)*(1-$B$3)),IF(M565="PLACED",(((L565-1)*'MONTH 2'!$B$2)*(1-$B$3))-'MONTH 2'!$B$2,IF(J565=0,-'MONTH 2'!$B$2,-('MONTH 2'!$B$2*2))))))*E565),0))</f>
        <v>0</v>
      </c>
      <c r="U565">
        <f t="shared" si="18"/>
        <v>1</v>
      </c>
    </row>
    <row r="566" spans="8:21" ht="16" x14ac:dyDescent="0.2">
      <c r="H566" s="22"/>
      <c r="I566" s="22"/>
      <c r="J566" s="22"/>
      <c r="M566" s="17"/>
      <c r="N566" s="26">
        <f>((G566-1)*(1-(IF(H566="no",0,'MONTH 2'!$B$3)))+1)</f>
        <v>5.0000000000000044E-2</v>
      </c>
      <c r="O566" s="26">
        <f t="shared" si="19"/>
        <v>0</v>
      </c>
      <c r="P566" s="28">
        <f>IF(ISBLANK(M566),,IF(ISBLANK(F566),,(IF(M566="WON-EW",((((F566-1)*J566)*'MONTH 2'!$B$2)+('MONTH 2'!$B$2*(F566-1))),IF(M566="WON",((((F566-1)*J566)*'MONTH 2'!$B$2)+('MONTH 2'!$B$2*(F566-1))),IF(M566="PLACED",((((F566-1)*J566)*'MONTH 2'!$B$2)-'MONTH 2'!$B$2),IF(J566=0,-'MONTH 2'!$B$2,IF(J566=0,-'MONTH 2'!$B$2,-('MONTH 2'!$B$2*2)))))))*E566))</f>
        <v>0</v>
      </c>
      <c r="Q566" s="27">
        <f>IF(ISBLANK(M566),,IF(ISBLANK(G566),,(IF(M566="WON-EW",((((N566-1)*J566)*'MONTH 2'!$B$2)+('MONTH 2'!$B$2*(N566-1))),IF(M566="WON",((((N566-1)*J566)*'MONTH 2'!$B$2)+('MONTH 2'!$B$2*(N566-1))),IF(M566="PLACED",((((N566-1)*J566)*'MONTH 2'!$B$2)-'MONTH 2'!$B$2),IF(J566=0,-'MONTH 2'!$B$2,IF(J566=0,-'MONTH 2'!$B$2,-('MONTH 2'!$B$2*2)))))))*E566))</f>
        <v>0</v>
      </c>
      <c r="R566" s="27">
        <f>IF(ISBLANK(M566),,IF(U566&lt;&gt;1,((IF(M566="WON-EW",(((K566-1)*'MONTH 2'!$B$2)*(1-$B$3))+(((L566-1)*'MONTH 2'!$B$2)*(1-$B$3)),IF(M566="WON",(((K566-1)*'MONTH 2'!$B$2)*(1-$B$3)),IF(M566="PLACED",(((L566-1)*'MONTH 2'!$B$2)*(1-$B$3))-'MONTH 2'!$B$2,IF(J566=0,-'MONTH 2'!$B$2,-('MONTH 2'!$B$2*2))))))*E566),0))</f>
        <v>0</v>
      </c>
      <c r="U566">
        <f t="shared" si="18"/>
        <v>1</v>
      </c>
    </row>
    <row r="567" spans="8:21" ht="16" x14ac:dyDescent="0.2">
      <c r="H567" s="22"/>
      <c r="I567" s="22"/>
      <c r="J567" s="22"/>
      <c r="M567" s="17"/>
      <c r="N567" s="26">
        <f>((G567-1)*(1-(IF(H567="no",0,'MONTH 2'!$B$3)))+1)</f>
        <v>5.0000000000000044E-2</v>
      </c>
      <c r="O567" s="26">
        <f t="shared" si="19"/>
        <v>0</v>
      </c>
      <c r="P567" s="28">
        <f>IF(ISBLANK(M567),,IF(ISBLANK(F567),,(IF(M567="WON-EW",((((F567-1)*J567)*'MONTH 2'!$B$2)+('MONTH 2'!$B$2*(F567-1))),IF(M567="WON",((((F567-1)*J567)*'MONTH 2'!$B$2)+('MONTH 2'!$B$2*(F567-1))),IF(M567="PLACED",((((F567-1)*J567)*'MONTH 2'!$B$2)-'MONTH 2'!$B$2),IF(J567=0,-'MONTH 2'!$B$2,IF(J567=0,-'MONTH 2'!$B$2,-('MONTH 2'!$B$2*2)))))))*E567))</f>
        <v>0</v>
      </c>
      <c r="Q567" s="27">
        <f>IF(ISBLANK(M567),,IF(ISBLANK(G567),,(IF(M567="WON-EW",((((N567-1)*J567)*'MONTH 2'!$B$2)+('MONTH 2'!$B$2*(N567-1))),IF(M567="WON",((((N567-1)*J567)*'MONTH 2'!$B$2)+('MONTH 2'!$B$2*(N567-1))),IF(M567="PLACED",((((N567-1)*J567)*'MONTH 2'!$B$2)-'MONTH 2'!$B$2),IF(J567=0,-'MONTH 2'!$B$2,IF(J567=0,-'MONTH 2'!$B$2,-('MONTH 2'!$B$2*2)))))))*E567))</f>
        <v>0</v>
      </c>
      <c r="R567" s="27">
        <f>IF(ISBLANK(M567),,IF(U567&lt;&gt;1,((IF(M567="WON-EW",(((K567-1)*'MONTH 2'!$B$2)*(1-$B$3))+(((L567-1)*'MONTH 2'!$B$2)*(1-$B$3)),IF(M567="WON",(((K567-1)*'MONTH 2'!$B$2)*(1-$B$3)),IF(M567="PLACED",(((L567-1)*'MONTH 2'!$B$2)*(1-$B$3))-'MONTH 2'!$B$2,IF(J567=0,-'MONTH 2'!$B$2,-('MONTH 2'!$B$2*2))))))*E567),0))</f>
        <v>0</v>
      </c>
      <c r="U567">
        <f t="shared" si="18"/>
        <v>1</v>
      </c>
    </row>
    <row r="568" spans="8:21" ht="16" x14ac:dyDescent="0.2">
      <c r="H568" s="22"/>
      <c r="I568" s="22"/>
      <c r="J568" s="22"/>
      <c r="M568" s="17"/>
      <c r="N568" s="26">
        <f>((G568-1)*(1-(IF(H568="no",0,'MONTH 2'!$B$3)))+1)</f>
        <v>5.0000000000000044E-2</v>
      </c>
      <c r="O568" s="26">
        <f t="shared" si="19"/>
        <v>0</v>
      </c>
      <c r="P568" s="28">
        <f>IF(ISBLANK(M568),,IF(ISBLANK(F568),,(IF(M568="WON-EW",((((F568-1)*J568)*'MONTH 2'!$B$2)+('MONTH 2'!$B$2*(F568-1))),IF(M568="WON",((((F568-1)*J568)*'MONTH 2'!$B$2)+('MONTH 2'!$B$2*(F568-1))),IF(M568="PLACED",((((F568-1)*J568)*'MONTH 2'!$B$2)-'MONTH 2'!$B$2),IF(J568=0,-'MONTH 2'!$B$2,IF(J568=0,-'MONTH 2'!$B$2,-('MONTH 2'!$B$2*2)))))))*E568))</f>
        <v>0</v>
      </c>
      <c r="Q568" s="27">
        <f>IF(ISBLANK(M568),,IF(ISBLANK(G568),,(IF(M568="WON-EW",((((N568-1)*J568)*'MONTH 2'!$B$2)+('MONTH 2'!$B$2*(N568-1))),IF(M568="WON",((((N568-1)*J568)*'MONTH 2'!$B$2)+('MONTH 2'!$B$2*(N568-1))),IF(M568="PLACED",((((N568-1)*J568)*'MONTH 2'!$B$2)-'MONTH 2'!$B$2),IF(J568=0,-'MONTH 2'!$B$2,IF(J568=0,-'MONTH 2'!$B$2,-('MONTH 2'!$B$2*2)))))))*E568))</f>
        <v>0</v>
      </c>
      <c r="R568" s="27">
        <f>IF(ISBLANK(M568),,IF(U568&lt;&gt;1,((IF(M568="WON-EW",(((K568-1)*'MONTH 2'!$B$2)*(1-$B$3))+(((L568-1)*'MONTH 2'!$B$2)*(1-$B$3)),IF(M568="WON",(((K568-1)*'MONTH 2'!$B$2)*(1-$B$3)),IF(M568="PLACED",(((L568-1)*'MONTH 2'!$B$2)*(1-$B$3))-'MONTH 2'!$B$2,IF(J568=0,-'MONTH 2'!$B$2,-('MONTH 2'!$B$2*2))))))*E568),0))</f>
        <v>0</v>
      </c>
      <c r="U568">
        <f t="shared" si="18"/>
        <v>1</v>
      </c>
    </row>
    <row r="569" spans="8:21" ht="16" x14ac:dyDescent="0.2">
      <c r="H569" s="22"/>
      <c r="I569" s="22"/>
      <c r="J569" s="22"/>
      <c r="M569" s="17"/>
      <c r="N569" s="26">
        <f>((G569-1)*(1-(IF(H569="no",0,'MONTH 2'!$B$3)))+1)</f>
        <v>5.0000000000000044E-2</v>
      </c>
      <c r="O569" s="26">
        <f t="shared" si="19"/>
        <v>0</v>
      </c>
      <c r="P569" s="28">
        <f>IF(ISBLANK(M569),,IF(ISBLANK(F569),,(IF(M569="WON-EW",((((F569-1)*J569)*'MONTH 2'!$B$2)+('MONTH 2'!$B$2*(F569-1))),IF(M569="WON",((((F569-1)*J569)*'MONTH 2'!$B$2)+('MONTH 2'!$B$2*(F569-1))),IF(M569="PLACED",((((F569-1)*J569)*'MONTH 2'!$B$2)-'MONTH 2'!$B$2),IF(J569=0,-'MONTH 2'!$B$2,IF(J569=0,-'MONTH 2'!$B$2,-('MONTH 2'!$B$2*2)))))))*E569))</f>
        <v>0</v>
      </c>
      <c r="Q569" s="27">
        <f>IF(ISBLANK(M569),,IF(ISBLANK(G569),,(IF(M569="WON-EW",((((N569-1)*J569)*'MONTH 2'!$B$2)+('MONTH 2'!$B$2*(N569-1))),IF(M569="WON",((((N569-1)*J569)*'MONTH 2'!$B$2)+('MONTH 2'!$B$2*(N569-1))),IF(M569="PLACED",((((N569-1)*J569)*'MONTH 2'!$B$2)-'MONTH 2'!$B$2),IF(J569=0,-'MONTH 2'!$B$2,IF(J569=0,-'MONTH 2'!$B$2,-('MONTH 2'!$B$2*2)))))))*E569))</f>
        <v>0</v>
      </c>
      <c r="R569" s="27">
        <f>IF(ISBLANK(M569),,IF(U569&lt;&gt;1,((IF(M569="WON-EW",(((K569-1)*'MONTH 2'!$B$2)*(1-$B$3))+(((L569-1)*'MONTH 2'!$B$2)*(1-$B$3)),IF(M569="WON",(((K569-1)*'MONTH 2'!$B$2)*(1-$B$3)),IF(M569="PLACED",(((L569-1)*'MONTH 2'!$B$2)*(1-$B$3))-'MONTH 2'!$B$2,IF(J569=0,-'MONTH 2'!$B$2,-('MONTH 2'!$B$2*2))))))*E569),0))</f>
        <v>0</v>
      </c>
      <c r="U569">
        <f t="shared" si="18"/>
        <v>1</v>
      </c>
    </row>
    <row r="570" spans="8:21" ht="16" x14ac:dyDescent="0.2">
      <c r="H570" s="22"/>
      <c r="I570" s="22"/>
      <c r="J570" s="22"/>
      <c r="M570" s="17"/>
      <c r="N570" s="26">
        <f>((G570-1)*(1-(IF(H570="no",0,'MONTH 2'!$B$3)))+1)</f>
        <v>5.0000000000000044E-2</v>
      </c>
      <c r="O570" s="26">
        <f t="shared" si="19"/>
        <v>0</v>
      </c>
      <c r="P570" s="28">
        <f>IF(ISBLANK(M570),,IF(ISBLANK(F570),,(IF(M570="WON-EW",((((F570-1)*J570)*'MONTH 2'!$B$2)+('MONTH 2'!$B$2*(F570-1))),IF(M570="WON",((((F570-1)*J570)*'MONTH 2'!$B$2)+('MONTH 2'!$B$2*(F570-1))),IF(M570="PLACED",((((F570-1)*J570)*'MONTH 2'!$B$2)-'MONTH 2'!$B$2),IF(J570=0,-'MONTH 2'!$B$2,IF(J570=0,-'MONTH 2'!$B$2,-('MONTH 2'!$B$2*2)))))))*E570))</f>
        <v>0</v>
      </c>
      <c r="Q570" s="27">
        <f>IF(ISBLANK(M570),,IF(ISBLANK(G570),,(IF(M570="WON-EW",((((N570-1)*J570)*'MONTH 2'!$B$2)+('MONTH 2'!$B$2*(N570-1))),IF(M570="WON",((((N570-1)*J570)*'MONTH 2'!$B$2)+('MONTH 2'!$B$2*(N570-1))),IF(M570="PLACED",((((N570-1)*J570)*'MONTH 2'!$B$2)-'MONTH 2'!$B$2),IF(J570=0,-'MONTH 2'!$B$2,IF(J570=0,-'MONTH 2'!$B$2,-('MONTH 2'!$B$2*2)))))))*E570))</f>
        <v>0</v>
      </c>
      <c r="R570" s="27">
        <f>IF(ISBLANK(M570),,IF(U570&lt;&gt;1,((IF(M570="WON-EW",(((K570-1)*'MONTH 2'!$B$2)*(1-$B$3))+(((L570-1)*'MONTH 2'!$B$2)*(1-$B$3)),IF(M570="WON",(((K570-1)*'MONTH 2'!$B$2)*(1-$B$3)),IF(M570="PLACED",(((L570-1)*'MONTH 2'!$B$2)*(1-$B$3))-'MONTH 2'!$B$2,IF(J570=0,-'MONTH 2'!$B$2,-('MONTH 2'!$B$2*2))))))*E570),0))</f>
        <v>0</v>
      </c>
      <c r="U570">
        <f t="shared" si="18"/>
        <v>1</v>
      </c>
    </row>
    <row r="571" spans="8:21" ht="16" x14ac:dyDescent="0.2">
      <c r="H571" s="22"/>
      <c r="I571" s="22"/>
      <c r="J571" s="22"/>
      <c r="M571" s="17"/>
      <c r="N571" s="26">
        <f>((G571-1)*(1-(IF(H571="no",0,'MONTH 2'!$B$3)))+1)</f>
        <v>5.0000000000000044E-2</v>
      </c>
      <c r="O571" s="26">
        <f t="shared" si="19"/>
        <v>0</v>
      </c>
      <c r="P571" s="28">
        <f>IF(ISBLANK(M571),,IF(ISBLANK(F571),,(IF(M571="WON-EW",((((F571-1)*J571)*'MONTH 2'!$B$2)+('MONTH 2'!$B$2*(F571-1))),IF(M571="WON",((((F571-1)*J571)*'MONTH 2'!$B$2)+('MONTH 2'!$B$2*(F571-1))),IF(M571="PLACED",((((F571-1)*J571)*'MONTH 2'!$B$2)-'MONTH 2'!$B$2),IF(J571=0,-'MONTH 2'!$B$2,IF(J571=0,-'MONTH 2'!$B$2,-('MONTH 2'!$B$2*2)))))))*E571))</f>
        <v>0</v>
      </c>
      <c r="Q571" s="27">
        <f>IF(ISBLANK(M571),,IF(ISBLANK(G571),,(IF(M571="WON-EW",((((N571-1)*J571)*'MONTH 2'!$B$2)+('MONTH 2'!$B$2*(N571-1))),IF(M571="WON",((((N571-1)*J571)*'MONTH 2'!$B$2)+('MONTH 2'!$B$2*(N571-1))),IF(M571="PLACED",((((N571-1)*J571)*'MONTH 2'!$B$2)-'MONTH 2'!$B$2),IF(J571=0,-'MONTH 2'!$B$2,IF(J571=0,-'MONTH 2'!$B$2,-('MONTH 2'!$B$2*2)))))))*E571))</f>
        <v>0</v>
      </c>
      <c r="R571" s="27">
        <f>IF(ISBLANK(M571),,IF(U571&lt;&gt;1,((IF(M571="WON-EW",(((K571-1)*'MONTH 2'!$B$2)*(1-$B$3))+(((L571-1)*'MONTH 2'!$B$2)*(1-$B$3)),IF(M571="WON",(((K571-1)*'MONTH 2'!$B$2)*(1-$B$3)),IF(M571="PLACED",(((L571-1)*'MONTH 2'!$B$2)*(1-$B$3))-'MONTH 2'!$B$2,IF(J571=0,-'MONTH 2'!$B$2,-('MONTH 2'!$B$2*2))))))*E571),0))</f>
        <v>0</v>
      </c>
      <c r="U571">
        <f t="shared" si="18"/>
        <v>1</v>
      </c>
    </row>
    <row r="572" spans="8:21" ht="16" x14ac:dyDescent="0.2">
      <c r="H572" s="22"/>
      <c r="I572" s="22"/>
      <c r="J572" s="22"/>
      <c r="M572" s="17"/>
      <c r="N572" s="26">
        <f>((G572-1)*(1-(IF(H572="no",0,'MONTH 2'!$B$3)))+1)</f>
        <v>5.0000000000000044E-2</v>
      </c>
      <c r="O572" s="26">
        <f t="shared" si="19"/>
        <v>0</v>
      </c>
      <c r="P572" s="28">
        <f>IF(ISBLANK(M572),,IF(ISBLANK(F572),,(IF(M572="WON-EW",((((F572-1)*J572)*'MONTH 2'!$B$2)+('MONTH 2'!$B$2*(F572-1))),IF(M572="WON",((((F572-1)*J572)*'MONTH 2'!$B$2)+('MONTH 2'!$B$2*(F572-1))),IF(M572="PLACED",((((F572-1)*J572)*'MONTH 2'!$B$2)-'MONTH 2'!$B$2),IF(J572=0,-'MONTH 2'!$B$2,IF(J572=0,-'MONTH 2'!$B$2,-('MONTH 2'!$B$2*2)))))))*E572))</f>
        <v>0</v>
      </c>
      <c r="Q572" s="27">
        <f>IF(ISBLANK(M572),,IF(ISBLANK(G572),,(IF(M572="WON-EW",((((N572-1)*J572)*'MONTH 2'!$B$2)+('MONTH 2'!$B$2*(N572-1))),IF(M572="WON",((((N572-1)*J572)*'MONTH 2'!$B$2)+('MONTH 2'!$B$2*(N572-1))),IF(M572="PLACED",((((N572-1)*J572)*'MONTH 2'!$B$2)-'MONTH 2'!$B$2),IF(J572=0,-'MONTH 2'!$B$2,IF(J572=0,-'MONTH 2'!$B$2,-('MONTH 2'!$B$2*2)))))))*E572))</f>
        <v>0</v>
      </c>
      <c r="R572" s="27">
        <f>IF(ISBLANK(M572),,IF(U572&lt;&gt;1,((IF(M572="WON-EW",(((K572-1)*'MONTH 2'!$B$2)*(1-$B$3))+(((L572-1)*'MONTH 2'!$B$2)*(1-$B$3)),IF(M572="WON",(((K572-1)*'MONTH 2'!$B$2)*(1-$B$3)),IF(M572="PLACED",(((L572-1)*'MONTH 2'!$B$2)*(1-$B$3))-'MONTH 2'!$B$2,IF(J572=0,-'MONTH 2'!$B$2,-('MONTH 2'!$B$2*2))))))*E572),0))</f>
        <v>0</v>
      </c>
      <c r="U572">
        <f t="shared" si="18"/>
        <v>1</v>
      </c>
    </row>
    <row r="573" spans="8:21" ht="16" x14ac:dyDescent="0.2">
      <c r="H573" s="22"/>
      <c r="I573" s="22"/>
      <c r="J573" s="22"/>
      <c r="M573" s="17"/>
      <c r="N573" s="26">
        <f>((G573-1)*(1-(IF(H573="no",0,'MONTH 2'!$B$3)))+1)</f>
        <v>5.0000000000000044E-2</v>
      </c>
      <c r="O573" s="26">
        <f t="shared" si="19"/>
        <v>0</v>
      </c>
      <c r="P573" s="28">
        <f>IF(ISBLANK(M573),,IF(ISBLANK(F573),,(IF(M573="WON-EW",((((F573-1)*J573)*'MONTH 2'!$B$2)+('MONTH 2'!$B$2*(F573-1))),IF(M573="WON",((((F573-1)*J573)*'MONTH 2'!$B$2)+('MONTH 2'!$B$2*(F573-1))),IF(M573="PLACED",((((F573-1)*J573)*'MONTH 2'!$B$2)-'MONTH 2'!$B$2),IF(J573=0,-'MONTH 2'!$B$2,IF(J573=0,-'MONTH 2'!$B$2,-('MONTH 2'!$B$2*2)))))))*E573))</f>
        <v>0</v>
      </c>
      <c r="Q573" s="27">
        <f>IF(ISBLANK(M573),,IF(ISBLANK(G573),,(IF(M573="WON-EW",((((N573-1)*J573)*'MONTH 2'!$B$2)+('MONTH 2'!$B$2*(N573-1))),IF(M573="WON",((((N573-1)*J573)*'MONTH 2'!$B$2)+('MONTH 2'!$B$2*(N573-1))),IF(M573="PLACED",((((N573-1)*J573)*'MONTH 2'!$B$2)-'MONTH 2'!$B$2),IF(J573=0,-'MONTH 2'!$B$2,IF(J573=0,-'MONTH 2'!$B$2,-('MONTH 2'!$B$2*2)))))))*E573))</f>
        <v>0</v>
      </c>
      <c r="R573" s="27">
        <f>IF(ISBLANK(M573),,IF(U573&lt;&gt;1,((IF(M573="WON-EW",(((K573-1)*'MONTH 2'!$B$2)*(1-$B$3))+(((L573-1)*'MONTH 2'!$B$2)*(1-$B$3)),IF(M573="WON",(((K573-1)*'MONTH 2'!$B$2)*(1-$B$3)),IF(M573="PLACED",(((L573-1)*'MONTH 2'!$B$2)*(1-$B$3))-'MONTH 2'!$B$2,IF(J573=0,-'MONTH 2'!$B$2,-('MONTH 2'!$B$2*2))))))*E573),0))</f>
        <v>0</v>
      </c>
      <c r="U573">
        <f t="shared" si="18"/>
        <v>1</v>
      </c>
    </row>
    <row r="574" spans="8:21" ht="16" x14ac:dyDescent="0.2">
      <c r="H574" s="22"/>
      <c r="I574" s="22"/>
      <c r="J574" s="22"/>
      <c r="M574" s="17"/>
      <c r="N574" s="26">
        <f>((G574-1)*(1-(IF(H574="no",0,'MONTH 2'!$B$3)))+1)</f>
        <v>5.0000000000000044E-2</v>
      </c>
      <c r="O574" s="26">
        <f t="shared" si="19"/>
        <v>0</v>
      </c>
      <c r="P574" s="28">
        <f>IF(ISBLANK(M574),,IF(ISBLANK(F574),,(IF(M574="WON-EW",((((F574-1)*J574)*'MONTH 2'!$B$2)+('MONTH 2'!$B$2*(F574-1))),IF(M574="WON",((((F574-1)*J574)*'MONTH 2'!$B$2)+('MONTH 2'!$B$2*(F574-1))),IF(M574="PLACED",((((F574-1)*J574)*'MONTH 2'!$B$2)-'MONTH 2'!$B$2),IF(J574=0,-'MONTH 2'!$B$2,IF(J574=0,-'MONTH 2'!$B$2,-('MONTH 2'!$B$2*2)))))))*E574))</f>
        <v>0</v>
      </c>
      <c r="Q574" s="27">
        <f>IF(ISBLANK(M574),,IF(ISBLANK(G574),,(IF(M574="WON-EW",((((N574-1)*J574)*'MONTH 2'!$B$2)+('MONTH 2'!$B$2*(N574-1))),IF(M574="WON",((((N574-1)*J574)*'MONTH 2'!$B$2)+('MONTH 2'!$B$2*(N574-1))),IF(M574="PLACED",((((N574-1)*J574)*'MONTH 2'!$B$2)-'MONTH 2'!$B$2),IF(J574=0,-'MONTH 2'!$B$2,IF(J574=0,-'MONTH 2'!$B$2,-('MONTH 2'!$B$2*2)))))))*E574))</f>
        <v>0</v>
      </c>
      <c r="R574" s="27">
        <f>IF(ISBLANK(M574),,IF(U574&lt;&gt;1,((IF(M574="WON-EW",(((K574-1)*'MONTH 2'!$B$2)*(1-$B$3))+(((L574-1)*'MONTH 2'!$B$2)*(1-$B$3)),IF(M574="WON",(((K574-1)*'MONTH 2'!$B$2)*(1-$B$3)),IF(M574="PLACED",(((L574-1)*'MONTH 2'!$B$2)*(1-$B$3))-'MONTH 2'!$B$2,IF(J574=0,-'MONTH 2'!$B$2,-('MONTH 2'!$B$2*2))))))*E574),0))</f>
        <v>0</v>
      </c>
      <c r="U574">
        <f t="shared" si="18"/>
        <v>1</v>
      </c>
    </row>
    <row r="575" spans="8:21" ht="16" x14ac:dyDescent="0.2">
      <c r="H575" s="22"/>
      <c r="I575" s="22"/>
      <c r="J575" s="22"/>
      <c r="M575" s="17"/>
      <c r="N575" s="26">
        <f>((G575-1)*(1-(IF(H575="no",0,'MONTH 2'!$B$3)))+1)</f>
        <v>5.0000000000000044E-2</v>
      </c>
      <c r="O575" s="26">
        <f t="shared" si="19"/>
        <v>0</v>
      </c>
      <c r="P575" s="28">
        <f>IF(ISBLANK(M575),,IF(ISBLANK(F575),,(IF(M575="WON-EW",((((F575-1)*J575)*'MONTH 2'!$B$2)+('MONTH 2'!$B$2*(F575-1))),IF(M575="WON",((((F575-1)*J575)*'MONTH 2'!$B$2)+('MONTH 2'!$B$2*(F575-1))),IF(M575="PLACED",((((F575-1)*J575)*'MONTH 2'!$B$2)-'MONTH 2'!$B$2),IF(J575=0,-'MONTH 2'!$B$2,IF(J575=0,-'MONTH 2'!$B$2,-('MONTH 2'!$B$2*2)))))))*E575))</f>
        <v>0</v>
      </c>
      <c r="Q575" s="27">
        <f>IF(ISBLANK(M575),,IF(ISBLANK(G575),,(IF(M575="WON-EW",((((N575-1)*J575)*'MONTH 2'!$B$2)+('MONTH 2'!$B$2*(N575-1))),IF(M575="WON",((((N575-1)*J575)*'MONTH 2'!$B$2)+('MONTH 2'!$B$2*(N575-1))),IF(M575="PLACED",((((N575-1)*J575)*'MONTH 2'!$B$2)-'MONTH 2'!$B$2),IF(J575=0,-'MONTH 2'!$B$2,IF(J575=0,-'MONTH 2'!$B$2,-('MONTH 2'!$B$2*2)))))))*E575))</f>
        <v>0</v>
      </c>
      <c r="R575" s="27">
        <f>IF(ISBLANK(M575),,IF(U575&lt;&gt;1,((IF(M575="WON-EW",(((K575-1)*'MONTH 2'!$B$2)*(1-$B$3))+(((L575-1)*'MONTH 2'!$B$2)*(1-$B$3)),IF(M575="WON",(((K575-1)*'MONTH 2'!$B$2)*(1-$B$3)),IF(M575="PLACED",(((L575-1)*'MONTH 2'!$B$2)*(1-$B$3))-'MONTH 2'!$B$2,IF(J575=0,-'MONTH 2'!$B$2,-('MONTH 2'!$B$2*2))))))*E575),0))</f>
        <v>0</v>
      </c>
      <c r="U575">
        <f t="shared" si="18"/>
        <v>1</v>
      </c>
    </row>
    <row r="576" spans="8:21" ht="16" x14ac:dyDescent="0.2">
      <c r="H576" s="22"/>
      <c r="I576" s="22"/>
      <c r="J576" s="22"/>
      <c r="M576" s="17"/>
      <c r="N576" s="26">
        <f>((G576-1)*(1-(IF(H576="no",0,'MONTH 2'!$B$3)))+1)</f>
        <v>5.0000000000000044E-2</v>
      </c>
      <c r="O576" s="26">
        <f t="shared" si="19"/>
        <v>0</v>
      </c>
      <c r="P576" s="28">
        <f>IF(ISBLANK(M576),,IF(ISBLANK(F576),,(IF(M576="WON-EW",((((F576-1)*J576)*'MONTH 2'!$B$2)+('MONTH 2'!$B$2*(F576-1))),IF(M576="WON",((((F576-1)*J576)*'MONTH 2'!$B$2)+('MONTH 2'!$B$2*(F576-1))),IF(M576="PLACED",((((F576-1)*J576)*'MONTH 2'!$B$2)-'MONTH 2'!$B$2),IF(J576=0,-'MONTH 2'!$B$2,IF(J576=0,-'MONTH 2'!$B$2,-('MONTH 2'!$B$2*2)))))))*E576))</f>
        <v>0</v>
      </c>
      <c r="Q576" s="27">
        <f>IF(ISBLANK(M576),,IF(ISBLANK(G576),,(IF(M576="WON-EW",((((N576-1)*J576)*'MONTH 2'!$B$2)+('MONTH 2'!$B$2*(N576-1))),IF(M576="WON",((((N576-1)*J576)*'MONTH 2'!$B$2)+('MONTH 2'!$B$2*(N576-1))),IF(M576="PLACED",((((N576-1)*J576)*'MONTH 2'!$B$2)-'MONTH 2'!$B$2),IF(J576=0,-'MONTH 2'!$B$2,IF(J576=0,-'MONTH 2'!$B$2,-('MONTH 2'!$B$2*2)))))))*E576))</f>
        <v>0</v>
      </c>
      <c r="R576" s="27">
        <f>IF(ISBLANK(M576),,IF(U576&lt;&gt;1,((IF(M576="WON-EW",(((K576-1)*'MONTH 2'!$B$2)*(1-$B$3))+(((L576-1)*'MONTH 2'!$B$2)*(1-$B$3)),IF(M576="WON",(((K576-1)*'MONTH 2'!$B$2)*(1-$B$3)),IF(M576="PLACED",(((L576-1)*'MONTH 2'!$B$2)*(1-$B$3))-'MONTH 2'!$B$2,IF(J576=0,-'MONTH 2'!$B$2,-('MONTH 2'!$B$2*2))))))*E576),0))</f>
        <v>0</v>
      </c>
      <c r="U576">
        <f t="shared" si="18"/>
        <v>1</v>
      </c>
    </row>
    <row r="577" spans="8:21" ht="16" x14ac:dyDescent="0.2">
      <c r="H577" s="22"/>
      <c r="I577" s="22"/>
      <c r="J577" s="22"/>
      <c r="M577" s="17"/>
      <c r="N577" s="26">
        <f>((G577-1)*(1-(IF(H577="no",0,'MONTH 2'!$B$3)))+1)</f>
        <v>5.0000000000000044E-2</v>
      </c>
      <c r="O577" s="26">
        <f t="shared" si="19"/>
        <v>0</v>
      </c>
      <c r="P577" s="28">
        <f>IF(ISBLANK(M577),,IF(ISBLANK(F577),,(IF(M577="WON-EW",((((F577-1)*J577)*'MONTH 2'!$B$2)+('MONTH 2'!$B$2*(F577-1))),IF(M577="WON",((((F577-1)*J577)*'MONTH 2'!$B$2)+('MONTH 2'!$B$2*(F577-1))),IF(M577="PLACED",((((F577-1)*J577)*'MONTH 2'!$B$2)-'MONTH 2'!$B$2),IF(J577=0,-'MONTH 2'!$B$2,IF(J577=0,-'MONTH 2'!$B$2,-('MONTH 2'!$B$2*2)))))))*E577))</f>
        <v>0</v>
      </c>
      <c r="Q577" s="27">
        <f>IF(ISBLANK(M577),,IF(ISBLANK(G577),,(IF(M577="WON-EW",((((N577-1)*J577)*'MONTH 2'!$B$2)+('MONTH 2'!$B$2*(N577-1))),IF(M577="WON",((((N577-1)*J577)*'MONTH 2'!$B$2)+('MONTH 2'!$B$2*(N577-1))),IF(M577="PLACED",((((N577-1)*J577)*'MONTH 2'!$B$2)-'MONTH 2'!$B$2),IF(J577=0,-'MONTH 2'!$B$2,IF(J577=0,-'MONTH 2'!$B$2,-('MONTH 2'!$B$2*2)))))))*E577))</f>
        <v>0</v>
      </c>
      <c r="R577" s="27">
        <f>IF(ISBLANK(M577),,IF(U577&lt;&gt;1,((IF(M577="WON-EW",(((K577-1)*'MONTH 2'!$B$2)*(1-$B$3))+(((L577-1)*'MONTH 2'!$B$2)*(1-$B$3)),IF(M577="WON",(((K577-1)*'MONTH 2'!$B$2)*(1-$B$3)),IF(M577="PLACED",(((L577-1)*'MONTH 2'!$B$2)*(1-$B$3))-'MONTH 2'!$B$2,IF(J577=0,-'MONTH 2'!$B$2,-('MONTH 2'!$B$2*2))))))*E577),0))</f>
        <v>0</v>
      </c>
      <c r="U577">
        <f t="shared" si="18"/>
        <v>1</v>
      </c>
    </row>
    <row r="578" spans="8:21" ht="16" x14ac:dyDescent="0.2">
      <c r="H578" s="22"/>
      <c r="I578" s="22"/>
      <c r="J578" s="22"/>
      <c r="M578" s="17"/>
      <c r="N578" s="26">
        <f>((G578-1)*(1-(IF(H578="no",0,'MONTH 2'!$B$3)))+1)</f>
        <v>5.0000000000000044E-2</v>
      </c>
      <c r="O578" s="26">
        <f t="shared" si="19"/>
        <v>0</v>
      </c>
      <c r="P578" s="28">
        <f>IF(ISBLANK(M578),,IF(ISBLANK(F578),,(IF(M578="WON-EW",((((F578-1)*J578)*'MONTH 2'!$B$2)+('MONTH 2'!$B$2*(F578-1))),IF(M578="WON",((((F578-1)*J578)*'MONTH 2'!$B$2)+('MONTH 2'!$B$2*(F578-1))),IF(M578="PLACED",((((F578-1)*J578)*'MONTH 2'!$B$2)-'MONTH 2'!$B$2),IF(J578=0,-'MONTH 2'!$B$2,IF(J578=0,-'MONTH 2'!$B$2,-('MONTH 2'!$B$2*2)))))))*E578))</f>
        <v>0</v>
      </c>
      <c r="Q578" s="27">
        <f>IF(ISBLANK(M578),,IF(ISBLANK(G578),,(IF(M578="WON-EW",((((N578-1)*J578)*'MONTH 2'!$B$2)+('MONTH 2'!$B$2*(N578-1))),IF(M578="WON",((((N578-1)*J578)*'MONTH 2'!$B$2)+('MONTH 2'!$B$2*(N578-1))),IF(M578="PLACED",((((N578-1)*J578)*'MONTH 2'!$B$2)-'MONTH 2'!$B$2),IF(J578=0,-'MONTH 2'!$B$2,IF(J578=0,-'MONTH 2'!$B$2,-('MONTH 2'!$B$2*2)))))))*E578))</f>
        <v>0</v>
      </c>
      <c r="R578" s="27">
        <f>IF(ISBLANK(M578),,IF(U578&lt;&gt;1,((IF(M578="WON-EW",(((K578-1)*'MONTH 2'!$B$2)*(1-$B$3))+(((L578-1)*'MONTH 2'!$B$2)*(1-$B$3)),IF(M578="WON",(((K578-1)*'MONTH 2'!$B$2)*(1-$B$3)),IF(M578="PLACED",(((L578-1)*'MONTH 2'!$B$2)*(1-$B$3))-'MONTH 2'!$B$2,IF(J578=0,-'MONTH 2'!$B$2,-('MONTH 2'!$B$2*2))))))*E578),0))</f>
        <v>0</v>
      </c>
      <c r="U578">
        <f t="shared" si="18"/>
        <v>1</v>
      </c>
    </row>
    <row r="579" spans="8:21" ht="16" x14ac:dyDescent="0.2">
      <c r="H579" s="22"/>
      <c r="I579" s="22"/>
      <c r="J579" s="22"/>
      <c r="M579" s="17"/>
      <c r="N579" s="26">
        <f>((G579-1)*(1-(IF(H579="no",0,'MONTH 2'!$B$3)))+1)</f>
        <v>5.0000000000000044E-2</v>
      </c>
      <c r="O579" s="26">
        <f t="shared" si="19"/>
        <v>0</v>
      </c>
      <c r="P579" s="28">
        <f>IF(ISBLANK(M579),,IF(ISBLANK(F579),,(IF(M579="WON-EW",((((F579-1)*J579)*'MONTH 2'!$B$2)+('MONTH 2'!$B$2*(F579-1))),IF(M579="WON",((((F579-1)*J579)*'MONTH 2'!$B$2)+('MONTH 2'!$B$2*(F579-1))),IF(M579="PLACED",((((F579-1)*J579)*'MONTH 2'!$B$2)-'MONTH 2'!$B$2),IF(J579=0,-'MONTH 2'!$B$2,IF(J579=0,-'MONTH 2'!$B$2,-('MONTH 2'!$B$2*2)))))))*E579))</f>
        <v>0</v>
      </c>
      <c r="Q579" s="27">
        <f>IF(ISBLANK(M579),,IF(ISBLANK(G579),,(IF(M579="WON-EW",((((N579-1)*J579)*'MONTH 2'!$B$2)+('MONTH 2'!$B$2*(N579-1))),IF(M579="WON",((((N579-1)*J579)*'MONTH 2'!$B$2)+('MONTH 2'!$B$2*(N579-1))),IF(M579="PLACED",((((N579-1)*J579)*'MONTH 2'!$B$2)-'MONTH 2'!$B$2),IF(J579=0,-'MONTH 2'!$B$2,IF(J579=0,-'MONTH 2'!$B$2,-('MONTH 2'!$B$2*2)))))))*E579))</f>
        <v>0</v>
      </c>
      <c r="R579" s="27">
        <f>IF(ISBLANK(M579),,IF(U579&lt;&gt;1,((IF(M579="WON-EW",(((K579-1)*'MONTH 2'!$B$2)*(1-$B$3))+(((L579-1)*'MONTH 2'!$B$2)*(1-$B$3)),IF(M579="WON",(((K579-1)*'MONTH 2'!$B$2)*(1-$B$3)),IF(M579="PLACED",(((L579-1)*'MONTH 2'!$B$2)*(1-$B$3))-'MONTH 2'!$B$2,IF(J579=0,-'MONTH 2'!$B$2,-('MONTH 2'!$B$2*2))))))*E579),0))</f>
        <v>0</v>
      </c>
      <c r="U579">
        <f t="shared" si="18"/>
        <v>1</v>
      </c>
    </row>
    <row r="580" spans="8:21" ht="16" x14ac:dyDescent="0.2">
      <c r="H580" s="22"/>
      <c r="I580" s="22"/>
      <c r="J580" s="22"/>
      <c r="M580" s="17"/>
      <c r="N580" s="26">
        <f>((G580-1)*(1-(IF(H580="no",0,'MONTH 2'!$B$3)))+1)</f>
        <v>5.0000000000000044E-2</v>
      </c>
      <c r="O580" s="26">
        <f t="shared" si="19"/>
        <v>0</v>
      </c>
      <c r="P580" s="28">
        <f>IF(ISBLANK(M580),,IF(ISBLANK(F580),,(IF(M580="WON-EW",((((F580-1)*J580)*'MONTH 2'!$B$2)+('MONTH 2'!$B$2*(F580-1))),IF(M580="WON",((((F580-1)*J580)*'MONTH 2'!$B$2)+('MONTH 2'!$B$2*(F580-1))),IF(M580="PLACED",((((F580-1)*J580)*'MONTH 2'!$B$2)-'MONTH 2'!$B$2),IF(J580=0,-'MONTH 2'!$B$2,IF(J580=0,-'MONTH 2'!$B$2,-('MONTH 2'!$B$2*2)))))))*E580))</f>
        <v>0</v>
      </c>
      <c r="Q580" s="27">
        <f>IF(ISBLANK(M580),,IF(ISBLANK(G580),,(IF(M580="WON-EW",((((N580-1)*J580)*'MONTH 2'!$B$2)+('MONTH 2'!$B$2*(N580-1))),IF(M580="WON",((((N580-1)*J580)*'MONTH 2'!$B$2)+('MONTH 2'!$B$2*(N580-1))),IF(M580="PLACED",((((N580-1)*J580)*'MONTH 2'!$B$2)-'MONTH 2'!$B$2),IF(J580=0,-'MONTH 2'!$B$2,IF(J580=0,-'MONTH 2'!$B$2,-('MONTH 2'!$B$2*2)))))))*E580))</f>
        <v>0</v>
      </c>
      <c r="R580" s="27">
        <f>IF(ISBLANK(M580),,IF(U580&lt;&gt;1,((IF(M580="WON-EW",(((K580-1)*'MONTH 2'!$B$2)*(1-$B$3))+(((L580-1)*'MONTH 2'!$B$2)*(1-$B$3)),IF(M580="WON",(((K580-1)*'MONTH 2'!$B$2)*(1-$B$3)),IF(M580="PLACED",(((L580-1)*'MONTH 2'!$B$2)*(1-$B$3))-'MONTH 2'!$B$2,IF(J580=0,-'MONTH 2'!$B$2,-('MONTH 2'!$B$2*2))))))*E580),0))</f>
        <v>0</v>
      </c>
      <c r="U580">
        <f t="shared" si="18"/>
        <v>1</v>
      </c>
    </row>
    <row r="581" spans="8:21" ht="16" x14ac:dyDescent="0.2">
      <c r="H581" s="22"/>
      <c r="I581" s="22"/>
      <c r="J581" s="22"/>
      <c r="M581" s="17"/>
      <c r="N581" s="26">
        <f>((G581-1)*(1-(IF(H581="no",0,'MONTH 2'!$B$3)))+1)</f>
        <v>5.0000000000000044E-2</v>
      </c>
      <c r="O581" s="26">
        <f t="shared" si="19"/>
        <v>0</v>
      </c>
      <c r="P581" s="28">
        <f>IF(ISBLANK(M581),,IF(ISBLANK(F581),,(IF(M581="WON-EW",((((F581-1)*J581)*'MONTH 2'!$B$2)+('MONTH 2'!$B$2*(F581-1))),IF(M581="WON",((((F581-1)*J581)*'MONTH 2'!$B$2)+('MONTH 2'!$B$2*(F581-1))),IF(M581="PLACED",((((F581-1)*J581)*'MONTH 2'!$B$2)-'MONTH 2'!$B$2),IF(J581=0,-'MONTH 2'!$B$2,IF(J581=0,-'MONTH 2'!$B$2,-('MONTH 2'!$B$2*2)))))))*E581))</f>
        <v>0</v>
      </c>
      <c r="Q581" s="27">
        <f>IF(ISBLANK(M581),,IF(ISBLANK(G581),,(IF(M581="WON-EW",((((N581-1)*J581)*'MONTH 2'!$B$2)+('MONTH 2'!$B$2*(N581-1))),IF(M581="WON",((((N581-1)*J581)*'MONTH 2'!$B$2)+('MONTH 2'!$B$2*(N581-1))),IF(M581="PLACED",((((N581-1)*J581)*'MONTH 2'!$B$2)-'MONTH 2'!$B$2),IF(J581=0,-'MONTH 2'!$B$2,IF(J581=0,-'MONTH 2'!$B$2,-('MONTH 2'!$B$2*2)))))))*E581))</f>
        <v>0</v>
      </c>
      <c r="R581" s="27">
        <f>IF(ISBLANK(M581),,IF(U581&lt;&gt;1,((IF(M581="WON-EW",(((K581-1)*'MONTH 2'!$B$2)*(1-$B$3))+(((L581-1)*'MONTH 2'!$B$2)*(1-$B$3)),IF(M581="WON",(((K581-1)*'MONTH 2'!$B$2)*(1-$B$3)),IF(M581="PLACED",(((L581-1)*'MONTH 2'!$B$2)*(1-$B$3))-'MONTH 2'!$B$2,IF(J581=0,-'MONTH 2'!$B$2,-('MONTH 2'!$B$2*2))))))*E581),0))</f>
        <v>0</v>
      </c>
      <c r="U581">
        <f t="shared" si="18"/>
        <v>1</v>
      </c>
    </row>
    <row r="582" spans="8:21" ht="16" x14ac:dyDescent="0.2">
      <c r="H582" s="22"/>
      <c r="I582" s="22"/>
      <c r="J582" s="22"/>
      <c r="M582" s="17"/>
      <c r="N582" s="26">
        <f>((G582-1)*(1-(IF(H582="no",0,'MONTH 2'!$B$3)))+1)</f>
        <v>5.0000000000000044E-2</v>
      </c>
      <c r="O582" s="26">
        <f t="shared" si="19"/>
        <v>0</v>
      </c>
      <c r="P582" s="28">
        <f>IF(ISBLANK(M582),,IF(ISBLANK(F582),,(IF(M582="WON-EW",((((F582-1)*J582)*'MONTH 2'!$B$2)+('MONTH 2'!$B$2*(F582-1))),IF(M582="WON",((((F582-1)*J582)*'MONTH 2'!$B$2)+('MONTH 2'!$B$2*(F582-1))),IF(M582="PLACED",((((F582-1)*J582)*'MONTH 2'!$B$2)-'MONTH 2'!$B$2),IF(J582=0,-'MONTH 2'!$B$2,IF(J582=0,-'MONTH 2'!$B$2,-('MONTH 2'!$B$2*2)))))))*E582))</f>
        <v>0</v>
      </c>
      <c r="Q582" s="27">
        <f>IF(ISBLANK(M582),,IF(ISBLANK(G582),,(IF(M582="WON-EW",((((N582-1)*J582)*'MONTH 2'!$B$2)+('MONTH 2'!$B$2*(N582-1))),IF(M582="WON",((((N582-1)*J582)*'MONTH 2'!$B$2)+('MONTH 2'!$B$2*(N582-1))),IF(M582="PLACED",((((N582-1)*J582)*'MONTH 2'!$B$2)-'MONTH 2'!$B$2),IF(J582=0,-'MONTH 2'!$B$2,IF(J582=0,-'MONTH 2'!$B$2,-('MONTH 2'!$B$2*2)))))))*E582))</f>
        <v>0</v>
      </c>
      <c r="R582" s="27">
        <f>IF(ISBLANK(M582),,IF(U582&lt;&gt;1,((IF(M582="WON-EW",(((K582-1)*'MONTH 2'!$B$2)*(1-$B$3))+(((L582-1)*'MONTH 2'!$B$2)*(1-$B$3)),IF(M582="WON",(((K582-1)*'MONTH 2'!$B$2)*(1-$B$3)),IF(M582="PLACED",(((L582-1)*'MONTH 2'!$B$2)*(1-$B$3))-'MONTH 2'!$B$2,IF(J582=0,-'MONTH 2'!$B$2,-('MONTH 2'!$B$2*2))))))*E582),0))</f>
        <v>0</v>
      </c>
      <c r="U582">
        <f t="shared" si="18"/>
        <v>1</v>
      </c>
    </row>
    <row r="583" spans="8:21" ht="16" x14ac:dyDescent="0.2">
      <c r="H583" s="22"/>
      <c r="I583" s="22"/>
      <c r="J583" s="22"/>
      <c r="M583" s="17"/>
      <c r="N583" s="26">
        <f>((G583-1)*(1-(IF(H583="no",0,'MONTH 2'!$B$3)))+1)</f>
        <v>5.0000000000000044E-2</v>
      </c>
      <c r="O583" s="26">
        <f t="shared" si="19"/>
        <v>0</v>
      </c>
      <c r="P583" s="28">
        <f>IF(ISBLANK(M583),,IF(ISBLANK(F583),,(IF(M583="WON-EW",((((F583-1)*J583)*'MONTH 2'!$B$2)+('MONTH 2'!$B$2*(F583-1))),IF(M583="WON",((((F583-1)*J583)*'MONTH 2'!$B$2)+('MONTH 2'!$B$2*(F583-1))),IF(M583="PLACED",((((F583-1)*J583)*'MONTH 2'!$B$2)-'MONTH 2'!$B$2),IF(J583=0,-'MONTH 2'!$B$2,IF(J583=0,-'MONTH 2'!$B$2,-('MONTH 2'!$B$2*2)))))))*E583))</f>
        <v>0</v>
      </c>
      <c r="Q583" s="27">
        <f>IF(ISBLANK(M583),,IF(ISBLANK(G583),,(IF(M583="WON-EW",((((N583-1)*J583)*'MONTH 2'!$B$2)+('MONTH 2'!$B$2*(N583-1))),IF(M583="WON",((((N583-1)*J583)*'MONTH 2'!$B$2)+('MONTH 2'!$B$2*(N583-1))),IF(M583="PLACED",((((N583-1)*J583)*'MONTH 2'!$B$2)-'MONTH 2'!$B$2),IF(J583=0,-'MONTH 2'!$B$2,IF(J583=0,-'MONTH 2'!$B$2,-('MONTH 2'!$B$2*2)))))))*E583))</f>
        <v>0</v>
      </c>
      <c r="R583" s="27">
        <f>IF(ISBLANK(M583),,IF(U583&lt;&gt;1,((IF(M583="WON-EW",(((K583-1)*'MONTH 2'!$B$2)*(1-$B$3))+(((L583-1)*'MONTH 2'!$B$2)*(1-$B$3)),IF(M583="WON",(((K583-1)*'MONTH 2'!$B$2)*(1-$B$3)),IF(M583="PLACED",(((L583-1)*'MONTH 2'!$B$2)*(1-$B$3))-'MONTH 2'!$B$2,IF(J583=0,-'MONTH 2'!$B$2,-('MONTH 2'!$B$2*2))))))*E583),0))</f>
        <v>0</v>
      </c>
      <c r="U583">
        <f t="shared" si="18"/>
        <v>1</v>
      </c>
    </row>
    <row r="584" spans="8:21" ht="16" x14ac:dyDescent="0.2">
      <c r="H584" s="22"/>
      <c r="I584" s="22"/>
      <c r="J584" s="22"/>
      <c r="M584" s="17"/>
      <c r="N584" s="26">
        <f>((G584-1)*(1-(IF(H584="no",0,'MONTH 2'!$B$3)))+1)</f>
        <v>5.0000000000000044E-2</v>
      </c>
      <c r="O584" s="26">
        <f t="shared" si="19"/>
        <v>0</v>
      </c>
      <c r="P584" s="28">
        <f>IF(ISBLANK(M584),,IF(ISBLANK(F584),,(IF(M584="WON-EW",((((F584-1)*J584)*'MONTH 2'!$B$2)+('MONTH 2'!$B$2*(F584-1))),IF(M584="WON",((((F584-1)*J584)*'MONTH 2'!$B$2)+('MONTH 2'!$B$2*(F584-1))),IF(M584="PLACED",((((F584-1)*J584)*'MONTH 2'!$B$2)-'MONTH 2'!$B$2),IF(J584=0,-'MONTH 2'!$B$2,IF(J584=0,-'MONTH 2'!$B$2,-('MONTH 2'!$B$2*2)))))))*E584))</f>
        <v>0</v>
      </c>
      <c r="Q584" s="27">
        <f>IF(ISBLANK(M584),,IF(ISBLANK(G584),,(IF(M584="WON-EW",((((N584-1)*J584)*'MONTH 2'!$B$2)+('MONTH 2'!$B$2*(N584-1))),IF(M584="WON",((((N584-1)*J584)*'MONTH 2'!$B$2)+('MONTH 2'!$B$2*(N584-1))),IF(M584="PLACED",((((N584-1)*J584)*'MONTH 2'!$B$2)-'MONTH 2'!$B$2),IF(J584=0,-'MONTH 2'!$B$2,IF(J584=0,-'MONTH 2'!$B$2,-('MONTH 2'!$B$2*2)))))))*E584))</f>
        <v>0</v>
      </c>
      <c r="R584" s="27">
        <f>IF(ISBLANK(M584),,IF(U584&lt;&gt;1,((IF(M584="WON-EW",(((K584-1)*'MONTH 2'!$B$2)*(1-$B$3))+(((L584-1)*'MONTH 2'!$B$2)*(1-$B$3)),IF(M584="WON",(((K584-1)*'MONTH 2'!$B$2)*(1-$B$3)),IF(M584="PLACED",(((L584-1)*'MONTH 2'!$B$2)*(1-$B$3))-'MONTH 2'!$B$2,IF(J584=0,-'MONTH 2'!$B$2,-('MONTH 2'!$B$2*2))))))*E584),0))</f>
        <v>0</v>
      </c>
      <c r="U584">
        <f t="shared" si="18"/>
        <v>1</v>
      </c>
    </row>
    <row r="585" spans="8:21" ht="16" x14ac:dyDescent="0.2">
      <c r="H585" s="22"/>
      <c r="I585" s="22"/>
      <c r="J585" s="22"/>
      <c r="M585" s="17"/>
      <c r="N585" s="26">
        <f>((G585-1)*(1-(IF(H585="no",0,'MONTH 2'!$B$3)))+1)</f>
        <v>5.0000000000000044E-2</v>
      </c>
      <c r="O585" s="26">
        <f t="shared" si="19"/>
        <v>0</v>
      </c>
      <c r="P585" s="28">
        <f>IF(ISBLANK(M585),,IF(ISBLANK(F585),,(IF(M585="WON-EW",((((F585-1)*J585)*'MONTH 2'!$B$2)+('MONTH 2'!$B$2*(F585-1))),IF(M585="WON",((((F585-1)*J585)*'MONTH 2'!$B$2)+('MONTH 2'!$B$2*(F585-1))),IF(M585="PLACED",((((F585-1)*J585)*'MONTH 2'!$B$2)-'MONTH 2'!$B$2),IF(J585=0,-'MONTH 2'!$B$2,IF(J585=0,-'MONTH 2'!$B$2,-('MONTH 2'!$B$2*2)))))))*E585))</f>
        <v>0</v>
      </c>
      <c r="Q585" s="27">
        <f>IF(ISBLANK(M585),,IF(ISBLANK(G585),,(IF(M585="WON-EW",((((N585-1)*J585)*'MONTH 2'!$B$2)+('MONTH 2'!$B$2*(N585-1))),IF(M585="WON",((((N585-1)*J585)*'MONTH 2'!$B$2)+('MONTH 2'!$B$2*(N585-1))),IF(M585="PLACED",((((N585-1)*J585)*'MONTH 2'!$B$2)-'MONTH 2'!$B$2),IF(J585=0,-'MONTH 2'!$B$2,IF(J585=0,-'MONTH 2'!$B$2,-('MONTH 2'!$B$2*2)))))))*E585))</f>
        <v>0</v>
      </c>
      <c r="R585" s="27">
        <f>IF(ISBLANK(M585),,IF(U585&lt;&gt;1,((IF(M585="WON-EW",(((K585-1)*'MONTH 2'!$B$2)*(1-$B$3))+(((L585-1)*'MONTH 2'!$B$2)*(1-$B$3)),IF(M585="WON",(((K585-1)*'MONTH 2'!$B$2)*(1-$B$3)),IF(M585="PLACED",(((L585-1)*'MONTH 2'!$B$2)*(1-$B$3))-'MONTH 2'!$B$2,IF(J585=0,-'MONTH 2'!$B$2,-('MONTH 2'!$B$2*2))))))*E585),0))</f>
        <v>0</v>
      </c>
      <c r="U585">
        <f t="shared" si="18"/>
        <v>1</v>
      </c>
    </row>
    <row r="586" spans="8:21" ht="16" x14ac:dyDescent="0.2">
      <c r="H586" s="22"/>
      <c r="I586" s="22"/>
      <c r="J586" s="22"/>
      <c r="M586" s="17"/>
      <c r="N586" s="26">
        <f>((G586-1)*(1-(IF(H586="no",0,'MONTH 2'!$B$3)))+1)</f>
        <v>5.0000000000000044E-2</v>
      </c>
      <c r="O586" s="26">
        <f t="shared" si="19"/>
        <v>0</v>
      </c>
      <c r="P586" s="28">
        <f>IF(ISBLANK(M586),,IF(ISBLANK(F586),,(IF(M586="WON-EW",((((F586-1)*J586)*'MONTH 2'!$B$2)+('MONTH 2'!$B$2*(F586-1))),IF(M586="WON",((((F586-1)*J586)*'MONTH 2'!$B$2)+('MONTH 2'!$B$2*(F586-1))),IF(M586="PLACED",((((F586-1)*J586)*'MONTH 2'!$B$2)-'MONTH 2'!$B$2),IF(J586=0,-'MONTH 2'!$B$2,IF(J586=0,-'MONTH 2'!$B$2,-('MONTH 2'!$B$2*2)))))))*E586))</f>
        <v>0</v>
      </c>
      <c r="Q586" s="27">
        <f>IF(ISBLANK(M586),,IF(ISBLANK(G586),,(IF(M586="WON-EW",((((N586-1)*J586)*'MONTH 2'!$B$2)+('MONTH 2'!$B$2*(N586-1))),IF(M586="WON",((((N586-1)*J586)*'MONTH 2'!$B$2)+('MONTH 2'!$B$2*(N586-1))),IF(M586="PLACED",((((N586-1)*J586)*'MONTH 2'!$B$2)-'MONTH 2'!$B$2),IF(J586=0,-'MONTH 2'!$B$2,IF(J586=0,-'MONTH 2'!$B$2,-('MONTH 2'!$B$2*2)))))))*E586))</f>
        <v>0</v>
      </c>
      <c r="R586" s="27">
        <f>IF(ISBLANK(M586),,IF(U586&lt;&gt;1,((IF(M586="WON-EW",(((K586-1)*'MONTH 2'!$B$2)*(1-$B$3))+(((L586-1)*'MONTH 2'!$B$2)*(1-$B$3)),IF(M586="WON",(((K586-1)*'MONTH 2'!$B$2)*(1-$B$3)),IF(M586="PLACED",(((L586-1)*'MONTH 2'!$B$2)*(1-$B$3))-'MONTH 2'!$B$2,IF(J586=0,-'MONTH 2'!$B$2,-('MONTH 2'!$B$2*2))))))*E586),0))</f>
        <v>0</v>
      </c>
      <c r="U586">
        <f t="shared" si="18"/>
        <v>1</v>
      </c>
    </row>
    <row r="587" spans="8:21" ht="16" x14ac:dyDescent="0.2">
      <c r="H587" s="22"/>
      <c r="I587" s="22"/>
      <c r="J587" s="22"/>
      <c r="M587" s="17"/>
      <c r="N587" s="26">
        <f>((G587-1)*(1-(IF(H587="no",0,'MONTH 2'!$B$3)))+1)</f>
        <v>5.0000000000000044E-2</v>
      </c>
      <c r="O587" s="26">
        <f t="shared" si="19"/>
        <v>0</v>
      </c>
      <c r="P587" s="28">
        <f>IF(ISBLANK(M587),,IF(ISBLANK(F587),,(IF(M587="WON-EW",((((F587-1)*J587)*'MONTH 2'!$B$2)+('MONTH 2'!$B$2*(F587-1))),IF(M587="WON",((((F587-1)*J587)*'MONTH 2'!$B$2)+('MONTH 2'!$B$2*(F587-1))),IF(M587="PLACED",((((F587-1)*J587)*'MONTH 2'!$B$2)-'MONTH 2'!$B$2),IF(J587=0,-'MONTH 2'!$B$2,IF(J587=0,-'MONTH 2'!$B$2,-('MONTH 2'!$B$2*2)))))))*E587))</f>
        <v>0</v>
      </c>
      <c r="Q587" s="27">
        <f>IF(ISBLANK(M587),,IF(ISBLANK(G587),,(IF(M587="WON-EW",((((N587-1)*J587)*'MONTH 2'!$B$2)+('MONTH 2'!$B$2*(N587-1))),IF(M587="WON",((((N587-1)*J587)*'MONTH 2'!$B$2)+('MONTH 2'!$B$2*(N587-1))),IF(M587="PLACED",((((N587-1)*J587)*'MONTH 2'!$B$2)-'MONTH 2'!$B$2),IF(J587=0,-'MONTH 2'!$B$2,IF(J587=0,-'MONTH 2'!$B$2,-('MONTH 2'!$B$2*2)))))))*E587))</f>
        <v>0</v>
      </c>
      <c r="R587" s="27">
        <f>IF(ISBLANK(M587),,IF(U587&lt;&gt;1,((IF(M587="WON-EW",(((K587-1)*'MONTH 2'!$B$2)*(1-$B$3))+(((L587-1)*'MONTH 2'!$B$2)*(1-$B$3)),IF(M587="WON",(((K587-1)*'MONTH 2'!$B$2)*(1-$B$3)),IF(M587="PLACED",(((L587-1)*'MONTH 2'!$B$2)*(1-$B$3))-'MONTH 2'!$B$2,IF(J587=0,-'MONTH 2'!$B$2,-('MONTH 2'!$B$2*2))))))*E587),0))</f>
        <v>0</v>
      </c>
      <c r="U587">
        <f t="shared" si="18"/>
        <v>1</v>
      </c>
    </row>
    <row r="588" spans="8:21" ht="16" x14ac:dyDescent="0.2">
      <c r="H588" s="22"/>
      <c r="I588" s="22"/>
      <c r="J588" s="22"/>
      <c r="M588" s="17"/>
      <c r="N588" s="26">
        <f>((G588-1)*(1-(IF(H588="no",0,'MONTH 2'!$B$3)))+1)</f>
        <v>5.0000000000000044E-2</v>
      </c>
      <c r="O588" s="26">
        <f t="shared" si="19"/>
        <v>0</v>
      </c>
      <c r="P588" s="28">
        <f>IF(ISBLANK(M588),,IF(ISBLANK(F588),,(IF(M588="WON-EW",((((F588-1)*J588)*'MONTH 2'!$B$2)+('MONTH 2'!$B$2*(F588-1))),IF(M588="WON",((((F588-1)*J588)*'MONTH 2'!$B$2)+('MONTH 2'!$B$2*(F588-1))),IF(M588="PLACED",((((F588-1)*J588)*'MONTH 2'!$B$2)-'MONTH 2'!$B$2),IF(J588=0,-'MONTH 2'!$B$2,IF(J588=0,-'MONTH 2'!$B$2,-('MONTH 2'!$B$2*2)))))))*E588))</f>
        <v>0</v>
      </c>
      <c r="Q588" s="27">
        <f>IF(ISBLANK(M588),,IF(ISBLANK(G588),,(IF(M588="WON-EW",((((N588-1)*J588)*'MONTH 2'!$B$2)+('MONTH 2'!$B$2*(N588-1))),IF(M588="WON",((((N588-1)*J588)*'MONTH 2'!$B$2)+('MONTH 2'!$B$2*(N588-1))),IF(M588="PLACED",((((N588-1)*J588)*'MONTH 2'!$B$2)-'MONTH 2'!$B$2),IF(J588=0,-'MONTH 2'!$B$2,IF(J588=0,-'MONTH 2'!$B$2,-('MONTH 2'!$B$2*2)))))))*E588))</f>
        <v>0</v>
      </c>
      <c r="R588" s="27">
        <f>IF(ISBLANK(M588),,IF(U588&lt;&gt;1,((IF(M588="WON-EW",(((K588-1)*'MONTH 2'!$B$2)*(1-$B$3))+(((L588-1)*'MONTH 2'!$B$2)*(1-$B$3)),IF(M588="WON",(((K588-1)*'MONTH 2'!$B$2)*(1-$B$3)),IF(M588="PLACED",(((L588-1)*'MONTH 2'!$B$2)*(1-$B$3))-'MONTH 2'!$B$2,IF(J588=0,-'MONTH 2'!$B$2,-('MONTH 2'!$B$2*2))))))*E588),0))</f>
        <v>0</v>
      </c>
      <c r="U588">
        <f t="shared" si="18"/>
        <v>1</v>
      </c>
    </row>
    <row r="589" spans="8:21" ht="16" x14ac:dyDescent="0.2">
      <c r="H589" s="22"/>
      <c r="I589" s="22"/>
      <c r="J589" s="22"/>
      <c r="M589" s="17"/>
      <c r="N589" s="26">
        <f>((G589-1)*(1-(IF(H589="no",0,'MONTH 2'!$B$3)))+1)</f>
        <v>5.0000000000000044E-2</v>
      </c>
      <c r="O589" s="26">
        <f t="shared" si="19"/>
        <v>0</v>
      </c>
      <c r="P589" s="28">
        <f>IF(ISBLANK(M589),,IF(ISBLANK(F589),,(IF(M589="WON-EW",((((F589-1)*J589)*'MONTH 2'!$B$2)+('MONTH 2'!$B$2*(F589-1))),IF(M589="WON",((((F589-1)*J589)*'MONTH 2'!$B$2)+('MONTH 2'!$B$2*(F589-1))),IF(M589="PLACED",((((F589-1)*J589)*'MONTH 2'!$B$2)-'MONTH 2'!$B$2),IF(J589=0,-'MONTH 2'!$B$2,IF(J589=0,-'MONTH 2'!$B$2,-('MONTH 2'!$B$2*2)))))))*E589))</f>
        <v>0</v>
      </c>
      <c r="Q589" s="27">
        <f>IF(ISBLANK(M589),,IF(ISBLANK(G589),,(IF(M589="WON-EW",((((N589-1)*J589)*'MONTH 2'!$B$2)+('MONTH 2'!$B$2*(N589-1))),IF(M589="WON",((((N589-1)*J589)*'MONTH 2'!$B$2)+('MONTH 2'!$B$2*(N589-1))),IF(M589="PLACED",((((N589-1)*J589)*'MONTH 2'!$B$2)-'MONTH 2'!$B$2),IF(J589=0,-'MONTH 2'!$B$2,IF(J589=0,-'MONTH 2'!$B$2,-('MONTH 2'!$B$2*2)))))))*E589))</f>
        <v>0</v>
      </c>
      <c r="R589" s="27">
        <f>IF(ISBLANK(M589),,IF(U589&lt;&gt;1,((IF(M589="WON-EW",(((K589-1)*'MONTH 2'!$B$2)*(1-$B$3))+(((L589-1)*'MONTH 2'!$B$2)*(1-$B$3)),IF(M589="WON",(((K589-1)*'MONTH 2'!$B$2)*(1-$B$3)),IF(M589="PLACED",(((L589-1)*'MONTH 2'!$B$2)*(1-$B$3))-'MONTH 2'!$B$2,IF(J589=0,-'MONTH 2'!$B$2,-('MONTH 2'!$B$2*2))))))*E589),0))</f>
        <v>0</v>
      </c>
      <c r="U589">
        <f t="shared" si="18"/>
        <v>1</v>
      </c>
    </row>
    <row r="590" spans="8:21" ht="16" x14ac:dyDescent="0.2">
      <c r="H590" s="22"/>
      <c r="I590" s="22"/>
      <c r="J590" s="22"/>
      <c r="M590" s="17"/>
      <c r="N590" s="26">
        <f>((G590-1)*(1-(IF(H590="no",0,'MONTH 2'!$B$3)))+1)</f>
        <v>5.0000000000000044E-2</v>
      </c>
      <c r="O590" s="26">
        <f t="shared" si="19"/>
        <v>0</v>
      </c>
      <c r="P590" s="28">
        <f>IF(ISBLANK(M590),,IF(ISBLANK(F590),,(IF(M590="WON-EW",((((F590-1)*J590)*'MONTH 2'!$B$2)+('MONTH 2'!$B$2*(F590-1))),IF(M590="WON",((((F590-1)*J590)*'MONTH 2'!$B$2)+('MONTH 2'!$B$2*(F590-1))),IF(M590="PLACED",((((F590-1)*J590)*'MONTH 2'!$B$2)-'MONTH 2'!$B$2),IF(J590=0,-'MONTH 2'!$B$2,IF(J590=0,-'MONTH 2'!$B$2,-('MONTH 2'!$B$2*2)))))))*E590))</f>
        <v>0</v>
      </c>
      <c r="Q590" s="27">
        <f>IF(ISBLANK(M590),,IF(ISBLANK(G590),,(IF(M590="WON-EW",((((N590-1)*J590)*'MONTH 2'!$B$2)+('MONTH 2'!$B$2*(N590-1))),IF(M590="WON",((((N590-1)*J590)*'MONTH 2'!$B$2)+('MONTH 2'!$B$2*(N590-1))),IF(M590="PLACED",((((N590-1)*J590)*'MONTH 2'!$B$2)-'MONTH 2'!$B$2),IF(J590=0,-'MONTH 2'!$B$2,IF(J590=0,-'MONTH 2'!$B$2,-('MONTH 2'!$B$2*2)))))))*E590))</f>
        <v>0</v>
      </c>
      <c r="R590" s="27">
        <f>IF(ISBLANK(M590),,IF(U590&lt;&gt;1,((IF(M590="WON-EW",(((K590-1)*'MONTH 2'!$B$2)*(1-$B$3))+(((L590-1)*'MONTH 2'!$B$2)*(1-$B$3)),IF(M590="WON",(((K590-1)*'MONTH 2'!$B$2)*(1-$B$3)),IF(M590="PLACED",(((L590-1)*'MONTH 2'!$B$2)*(1-$B$3))-'MONTH 2'!$B$2,IF(J590=0,-'MONTH 2'!$B$2,-('MONTH 2'!$B$2*2))))))*E590),0))</f>
        <v>0</v>
      </c>
      <c r="U590">
        <f t="shared" si="18"/>
        <v>1</v>
      </c>
    </row>
    <row r="591" spans="8:21" ht="16" x14ac:dyDescent="0.2">
      <c r="H591" s="22"/>
      <c r="I591" s="22"/>
      <c r="J591" s="22"/>
      <c r="M591" s="17"/>
      <c r="N591" s="26">
        <f>((G591-1)*(1-(IF(H591="no",0,'MONTH 2'!$B$3)))+1)</f>
        <v>5.0000000000000044E-2</v>
      </c>
      <c r="O591" s="26">
        <f t="shared" si="19"/>
        <v>0</v>
      </c>
      <c r="P591" s="28">
        <f>IF(ISBLANK(M591),,IF(ISBLANK(F591),,(IF(M591="WON-EW",((((F591-1)*J591)*'MONTH 2'!$B$2)+('MONTH 2'!$B$2*(F591-1))),IF(M591="WON",((((F591-1)*J591)*'MONTH 2'!$B$2)+('MONTH 2'!$B$2*(F591-1))),IF(M591="PLACED",((((F591-1)*J591)*'MONTH 2'!$B$2)-'MONTH 2'!$B$2),IF(J591=0,-'MONTH 2'!$B$2,IF(J591=0,-'MONTH 2'!$B$2,-('MONTH 2'!$B$2*2)))))))*E591))</f>
        <v>0</v>
      </c>
      <c r="Q591" s="27">
        <f>IF(ISBLANK(M591),,IF(ISBLANK(G591),,(IF(M591="WON-EW",((((N591-1)*J591)*'MONTH 2'!$B$2)+('MONTH 2'!$B$2*(N591-1))),IF(M591="WON",((((N591-1)*J591)*'MONTH 2'!$B$2)+('MONTH 2'!$B$2*(N591-1))),IF(M591="PLACED",((((N591-1)*J591)*'MONTH 2'!$B$2)-'MONTH 2'!$B$2),IF(J591=0,-'MONTH 2'!$B$2,IF(J591=0,-'MONTH 2'!$B$2,-('MONTH 2'!$B$2*2)))))))*E591))</f>
        <v>0</v>
      </c>
      <c r="R591" s="27">
        <f>IF(ISBLANK(M591),,IF(U591&lt;&gt;1,((IF(M591="WON-EW",(((K591-1)*'MONTH 2'!$B$2)*(1-$B$3))+(((L591-1)*'MONTH 2'!$B$2)*(1-$B$3)),IF(M591="WON",(((K591-1)*'MONTH 2'!$B$2)*(1-$B$3)),IF(M591="PLACED",(((L591-1)*'MONTH 2'!$B$2)*(1-$B$3))-'MONTH 2'!$B$2,IF(J591=0,-'MONTH 2'!$B$2,-('MONTH 2'!$B$2*2))))))*E591),0))</f>
        <v>0</v>
      </c>
      <c r="U591">
        <f t="shared" si="18"/>
        <v>1</v>
      </c>
    </row>
    <row r="592" spans="8:21" ht="16" x14ac:dyDescent="0.2">
      <c r="H592" s="22"/>
      <c r="I592" s="22"/>
      <c r="J592" s="22"/>
      <c r="M592" s="17"/>
      <c r="N592" s="26">
        <f>((G592-1)*(1-(IF(H592="no",0,'MONTH 2'!$B$3)))+1)</f>
        <v>5.0000000000000044E-2</v>
      </c>
      <c r="O592" s="26">
        <f t="shared" si="19"/>
        <v>0</v>
      </c>
      <c r="P592" s="28">
        <f>IF(ISBLANK(M592),,IF(ISBLANK(F592),,(IF(M592="WON-EW",((((F592-1)*J592)*'MONTH 2'!$B$2)+('MONTH 2'!$B$2*(F592-1))),IF(M592="WON",((((F592-1)*J592)*'MONTH 2'!$B$2)+('MONTH 2'!$B$2*(F592-1))),IF(M592="PLACED",((((F592-1)*J592)*'MONTH 2'!$B$2)-'MONTH 2'!$B$2),IF(J592=0,-'MONTH 2'!$B$2,IF(J592=0,-'MONTH 2'!$B$2,-('MONTH 2'!$B$2*2)))))))*E592))</f>
        <v>0</v>
      </c>
      <c r="Q592" s="27">
        <f>IF(ISBLANK(M592),,IF(ISBLANK(G592),,(IF(M592="WON-EW",((((N592-1)*J592)*'MONTH 2'!$B$2)+('MONTH 2'!$B$2*(N592-1))),IF(M592="WON",((((N592-1)*J592)*'MONTH 2'!$B$2)+('MONTH 2'!$B$2*(N592-1))),IF(M592="PLACED",((((N592-1)*J592)*'MONTH 2'!$B$2)-'MONTH 2'!$B$2),IF(J592=0,-'MONTH 2'!$B$2,IF(J592=0,-'MONTH 2'!$B$2,-('MONTH 2'!$B$2*2)))))))*E592))</f>
        <v>0</v>
      </c>
      <c r="R592" s="27">
        <f>IF(ISBLANK(M592),,IF(U592&lt;&gt;1,((IF(M592="WON-EW",(((K592-1)*'MONTH 2'!$B$2)*(1-$B$3))+(((L592-1)*'MONTH 2'!$B$2)*(1-$B$3)),IF(M592="WON",(((K592-1)*'MONTH 2'!$B$2)*(1-$B$3)),IF(M592="PLACED",(((L592-1)*'MONTH 2'!$B$2)*(1-$B$3))-'MONTH 2'!$B$2,IF(J592=0,-'MONTH 2'!$B$2,-('MONTH 2'!$B$2*2))))))*E592),0))</f>
        <v>0</v>
      </c>
      <c r="U592">
        <f t="shared" si="18"/>
        <v>1</v>
      </c>
    </row>
    <row r="593" spans="8:21" ht="16" x14ac:dyDescent="0.2">
      <c r="H593" s="22"/>
      <c r="I593" s="22"/>
      <c r="J593" s="22"/>
      <c r="M593" s="17"/>
      <c r="N593" s="26">
        <f>((G593-1)*(1-(IF(H593="no",0,'MONTH 2'!$B$3)))+1)</f>
        <v>5.0000000000000044E-2</v>
      </c>
      <c r="O593" s="26">
        <f t="shared" si="19"/>
        <v>0</v>
      </c>
      <c r="P593" s="28">
        <f>IF(ISBLANK(M593),,IF(ISBLANK(F593),,(IF(M593="WON-EW",((((F593-1)*J593)*'MONTH 2'!$B$2)+('MONTH 2'!$B$2*(F593-1))),IF(M593="WON",((((F593-1)*J593)*'MONTH 2'!$B$2)+('MONTH 2'!$B$2*(F593-1))),IF(M593="PLACED",((((F593-1)*J593)*'MONTH 2'!$B$2)-'MONTH 2'!$B$2),IF(J593=0,-'MONTH 2'!$B$2,IF(J593=0,-'MONTH 2'!$B$2,-('MONTH 2'!$B$2*2)))))))*E593))</f>
        <v>0</v>
      </c>
      <c r="Q593" s="27">
        <f>IF(ISBLANK(M593),,IF(ISBLANK(G593),,(IF(M593="WON-EW",((((N593-1)*J593)*'MONTH 2'!$B$2)+('MONTH 2'!$B$2*(N593-1))),IF(M593="WON",((((N593-1)*J593)*'MONTH 2'!$B$2)+('MONTH 2'!$B$2*(N593-1))),IF(M593="PLACED",((((N593-1)*J593)*'MONTH 2'!$B$2)-'MONTH 2'!$B$2),IF(J593=0,-'MONTH 2'!$B$2,IF(J593=0,-'MONTH 2'!$B$2,-('MONTH 2'!$B$2*2)))))))*E593))</f>
        <v>0</v>
      </c>
      <c r="R593" s="27">
        <f>IF(ISBLANK(M593),,IF(U593&lt;&gt;1,((IF(M593="WON-EW",(((K593-1)*'MONTH 2'!$B$2)*(1-$B$3))+(((L593-1)*'MONTH 2'!$B$2)*(1-$B$3)),IF(M593="WON",(((K593-1)*'MONTH 2'!$B$2)*(1-$B$3)),IF(M593="PLACED",(((L593-1)*'MONTH 2'!$B$2)*(1-$B$3))-'MONTH 2'!$B$2,IF(J593=0,-'MONTH 2'!$B$2,-('MONTH 2'!$B$2*2))))))*E593),0))</f>
        <v>0</v>
      </c>
      <c r="U593">
        <f t="shared" si="18"/>
        <v>1</v>
      </c>
    </row>
    <row r="594" spans="8:21" ht="16" x14ac:dyDescent="0.2">
      <c r="H594" s="22"/>
      <c r="I594" s="22"/>
      <c r="J594" s="22"/>
      <c r="M594" s="17"/>
      <c r="N594" s="26">
        <f>((G594-1)*(1-(IF(H594="no",0,'MONTH 2'!$B$3)))+1)</f>
        <v>5.0000000000000044E-2</v>
      </c>
      <c r="O594" s="26">
        <f t="shared" si="19"/>
        <v>0</v>
      </c>
      <c r="P594" s="28">
        <f>IF(ISBLANK(M594),,IF(ISBLANK(F594),,(IF(M594="WON-EW",((((F594-1)*J594)*'MONTH 2'!$B$2)+('MONTH 2'!$B$2*(F594-1))),IF(M594="WON",((((F594-1)*J594)*'MONTH 2'!$B$2)+('MONTH 2'!$B$2*(F594-1))),IF(M594="PLACED",((((F594-1)*J594)*'MONTH 2'!$B$2)-'MONTH 2'!$B$2),IF(J594=0,-'MONTH 2'!$B$2,IF(J594=0,-'MONTH 2'!$B$2,-('MONTH 2'!$B$2*2)))))))*E594))</f>
        <v>0</v>
      </c>
      <c r="Q594" s="27">
        <f>IF(ISBLANK(M594),,IF(ISBLANK(G594),,(IF(M594="WON-EW",((((N594-1)*J594)*'MONTH 2'!$B$2)+('MONTH 2'!$B$2*(N594-1))),IF(M594="WON",((((N594-1)*J594)*'MONTH 2'!$B$2)+('MONTH 2'!$B$2*(N594-1))),IF(M594="PLACED",((((N594-1)*J594)*'MONTH 2'!$B$2)-'MONTH 2'!$B$2),IF(J594=0,-'MONTH 2'!$B$2,IF(J594=0,-'MONTH 2'!$B$2,-('MONTH 2'!$B$2*2)))))))*E594))</f>
        <v>0</v>
      </c>
      <c r="R594" s="27">
        <f>IF(ISBLANK(M594),,IF(U594&lt;&gt;1,((IF(M594="WON-EW",(((K594-1)*'MONTH 2'!$B$2)*(1-$B$3))+(((L594-1)*'MONTH 2'!$B$2)*(1-$B$3)),IF(M594="WON",(((K594-1)*'MONTH 2'!$B$2)*(1-$B$3)),IF(M594="PLACED",(((L594-1)*'MONTH 2'!$B$2)*(1-$B$3))-'MONTH 2'!$B$2,IF(J594=0,-'MONTH 2'!$B$2,-('MONTH 2'!$B$2*2))))))*E594),0))</f>
        <v>0</v>
      </c>
      <c r="U594">
        <f t="shared" si="18"/>
        <v>1</v>
      </c>
    </row>
    <row r="595" spans="8:21" ht="16" x14ac:dyDescent="0.2">
      <c r="H595" s="22"/>
      <c r="I595" s="22"/>
      <c r="J595" s="22"/>
      <c r="M595" s="17"/>
      <c r="N595" s="26">
        <f>((G595-1)*(1-(IF(H595="no",0,'MONTH 2'!$B$3)))+1)</f>
        <v>5.0000000000000044E-2</v>
      </c>
      <c r="O595" s="26">
        <f t="shared" si="19"/>
        <v>0</v>
      </c>
      <c r="P595" s="28">
        <f>IF(ISBLANK(M595),,IF(ISBLANK(F595),,(IF(M595="WON-EW",((((F595-1)*J595)*'MONTH 2'!$B$2)+('MONTH 2'!$B$2*(F595-1))),IF(M595="WON",((((F595-1)*J595)*'MONTH 2'!$B$2)+('MONTH 2'!$B$2*(F595-1))),IF(M595="PLACED",((((F595-1)*J595)*'MONTH 2'!$B$2)-'MONTH 2'!$B$2),IF(J595=0,-'MONTH 2'!$B$2,IF(J595=0,-'MONTH 2'!$B$2,-('MONTH 2'!$B$2*2)))))))*E595))</f>
        <v>0</v>
      </c>
      <c r="Q595" s="27">
        <f>IF(ISBLANK(M595),,IF(ISBLANK(G595),,(IF(M595="WON-EW",((((N595-1)*J595)*'MONTH 2'!$B$2)+('MONTH 2'!$B$2*(N595-1))),IF(M595="WON",((((N595-1)*J595)*'MONTH 2'!$B$2)+('MONTH 2'!$B$2*(N595-1))),IF(M595="PLACED",((((N595-1)*J595)*'MONTH 2'!$B$2)-'MONTH 2'!$B$2),IF(J595=0,-'MONTH 2'!$B$2,IF(J595=0,-'MONTH 2'!$B$2,-('MONTH 2'!$B$2*2)))))))*E595))</f>
        <v>0</v>
      </c>
      <c r="R595" s="27">
        <f>IF(ISBLANK(M595),,IF(U595&lt;&gt;1,((IF(M595="WON-EW",(((K595-1)*'MONTH 2'!$B$2)*(1-$B$3))+(((L595-1)*'MONTH 2'!$B$2)*(1-$B$3)),IF(M595="WON",(((K595-1)*'MONTH 2'!$B$2)*(1-$B$3)),IF(M595="PLACED",(((L595-1)*'MONTH 2'!$B$2)*(1-$B$3))-'MONTH 2'!$B$2,IF(J595=0,-'MONTH 2'!$B$2,-('MONTH 2'!$B$2*2))))))*E595),0))</f>
        <v>0</v>
      </c>
      <c r="U595">
        <f t="shared" si="18"/>
        <v>1</v>
      </c>
    </row>
    <row r="596" spans="8:21" ht="16" x14ac:dyDescent="0.2">
      <c r="H596" s="22"/>
      <c r="I596" s="22"/>
      <c r="J596" s="22"/>
      <c r="M596" s="17"/>
      <c r="N596" s="26">
        <f>((G596-1)*(1-(IF(H596="no",0,'MONTH 2'!$B$3)))+1)</f>
        <v>5.0000000000000044E-2</v>
      </c>
      <c r="O596" s="26">
        <f t="shared" si="19"/>
        <v>0</v>
      </c>
      <c r="P596" s="28">
        <f>IF(ISBLANK(M596),,IF(ISBLANK(F596),,(IF(M596="WON-EW",((((F596-1)*J596)*'MONTH 2'!$B$2)+('MONTH 2'!$B$2*(F596-1))),IF(M596="WON",((((F596-1)*J596)*'MONTH 2'!$B$2)+('MONTH 2'!$B$2*(F596-1))),IF(M596="PLACED",((((F596-1)*J596)*'MONTH 2'!$B$2)-'MONTH 2'!$B$2),IF(J596=0,-'MONTH 2'!$B$2,IF(J596=0,-'MONTH 2'!$B$2,-('MONTH 2'!$B$2*2)))))))*E596))</f>
        <v>0</v>
      </c>
      <c r="Q596" s="27">
        <f>IF(ISBLANK(M596),,IF(ISBLANK(G596),,(IF(M596="WON-EW",((((N596-1)*J596)*'MONTH 2'!$B$2)+('MONTH 2'!$B$2*(N596-1))),IF(M596="WON",((((N596-1)*J596)*'MONTH 2'!$B$2)+('MONTH 2'!$B$2*(N596-1))),IF(M596="PLACED",((((N596-1)*J596)*'MONTH 2'!$B$2)-'MONTH 2'!$B$2),IF(J596=0,-'MONTH 2'!$B$2,IF(J596=0,-'MONTH 2'!$B$2,-('MONTH 2'!$B$2*2)))))))*E596))</f>
        <v>0</v>
      </c>
      <c r="R596" s="27">
        <f>IF(ISBLANK(M596),,IF(U596&lt;&gt;1,((IF(M596="WON-EW",(((K596-1)*'MONTH 2'!$B$2)*(1-$B$3))+(((L596-1)*'MONTH 2'!$B$2)*(1-$B$3)),IF(M596="WON",(((K596-1)*'MONTH 2'!$B$2)*(1-$B$3)),IF(M596="PLACED",(((L596-1)*'MONTH 2'!$B$2)*(1-$B$3))-'MONTH 2'!$B$2,IF(J596=0,-'MONTH 2'!$B$2,-('MONTH 2'!$B$2*2))))))*E596),0))</f>
        <v>0</v>
      </c>
      <c r="U596">
        <f t="shared" si="18"/>
        <v>1</v>
      </c>
    </row>
    <row r="597" spans="8:21" ht="16" x14ac:dyDescent="0.2">
      <c r="H597" s="22"/>
      <c r="I597" s="22"/>
      <c r="J597" s="22"/>
      <c r="M597" s="17"/>
      <c r="N597" s="26">
        <f>((G597-1)*(1-(IF(H597="no",0,'MONTH 2'!$B$3)))+1)</f>
        <v>5.0000000000000044E-2</v>
      </c>
      <c r="O597" s="26">
        <f t="shared" si="19"/>
        <v>0</v>
      </c>
      <c r="P597" s="28">
        <f>IF(ISBLANK(M597),,IF(ISBLANK(F597),,(IF(M597="WON-EW",((((F597-1)*J597)*'MONTH 2'!$B$2)+('MONTH 2'!$B$2*(F597-1))),IF(M597="WON",((((F597-1)*J597)*'MONTH 2'!$B$2)+('MONTH 2'!$B$2*(F597-1))),IF(M597="PLACED",((((F597-1)*J597)*'MONTH 2'!$B$2)-'MONTH 2'!$B$2),IF(J597=0,-'MONTH 2'!$B$2,IF(J597=0,-'MONTH 2'!$B$2,-('MONTH 2'!$B$2*2)))))))*E597))</f>
        <v>0</v>
      </c>
      <c r="Q597" s="27">
        <f>IF(ISBLANK(M597),,IF(ISBLANK(G597),,(IF(M597="WON-EW",((((N597-1)*J597)*'MONTH 2'!$B$2)+('MONTH 2'!$B$2*(N597-1))),IF(M597="WON",((((N597-1)*J597)*'MONTH 2'!$B$2)+('MONTH 2'!$B$2*(N597-1))),IF(M597="PLACED",((((N597-1)*J597)*'MONTH 2'!$B$2)-'MONTH 2'!$B$2),IF(J597=0,-'MONTH 2'!$B$2,IF(J597=0,-'MONTH 2'!$B$2,-('MONTH 2'!$B$2*2)))))))*E597))</f>
        <v>0</v>
      </c>
      <c r="R597" s="27">
        <f>IF(ISBLANK(M597),,IF(U597&lt;&gt;1,((IF(M597="WON-EW",(((K597-1)*'MONTH 2'!$B$2)*(1-$B$3))+(((L597-1)*'MONTH 2'!$B$2)*(1-$B$3)),IF(M597="WON",(((K597-1)*'MONTH 2'!$B$2)*(1-$B$3)),IF(M597="PLACED",(((L597-1)*'MONTH 2'!$B$2)*(1-$B$3))-'MONTH 2'!$B$2,IF(J597=0,-'MONTH 2'!$B$2,-('MONTH 2'!$B$2*2))))))*E597),0))</f>
        <v>0</v>
      </c>
      <c r="U597">
        <f t="shared" si="18"/>
        <v>1</v>
      </c>
    </row>
    <row r="598" spans="8:21" ht="16" x14ac:dyDescent="0.2">
      <c r="H598" s="22"/>
      <c r="I598" s="22"/>
      <c r="J598" s="22"/>
      <c r="M598" s="17"/>
      <c r="N598" s="26">
        <f>((G598-1)*(1-(IF(H598="no",0,'MONTH 2'!$B$3)))+1)</f>
        <v>5.0000000000000044E-2</v>
      </c>
      <c r="O598" s="26">
        <f t="shared" si="19"/>
        <v>0</v>
      </c>
      <c r="P598" s="28">
        <f>IF(ISBLANK(M598),,IF(ISBLANK(F598),,(IF(M598="WON-EW",((((F598-1)*J598)*'MONTH 2'!$B$2)+('MONTH 2'!$B$2*(F598-1))),IF(M598="WON",((((F598-1)*J598)*'MONTH 2'!$B$2)+('MONTH 2'!$B$2*(F598-1))),IF(M598="PLACED",((((F598-1)*J598)*'MONTH 2'!$B$2)-'MONTH 2'!$B$2),IF(J598=0,-'MONTH 2'!$B$2,IF(J598=0,-'MONTH 2'!$B$2,-('MONTH 2'!$B$2*2)))))))*E598))</f>
        <v>0</v>
      </c>
      <c r="Q598" s="27">
        <f>IF(ISBLANK(M598),,IF(ISBLANK(G598),,(IF(M598="WON-EW",((((N598-1)*J598)*'MONTH 2'!$B$2)+('MONTH 2'!$B$2*(N598-1))),IF(M598="WON",((((N598-1)*J598)*'MONTH 2'!$B$2)+('MONTH 2'!$B$2*(N598-1))),IF(M598="PLACED",((((N598-1)*J598)*'MONTH 2'!$B$2)-'MONTH 2'!$B$2),IF(J598=0,-'MONTH 2'!$B$2,IF(J598=0,-'MONTH 2'!$B$2,-('MONTH 2'!$B$2*2)))))))*E598))</f>
        <v>0</v>
      </c>
      <c r="R598" s="27">
        <f>IF(ISBLANK(M598),,IF(U598&lt;&gt;1,((IF(M598="WON-EW",(((K598-1)*'MONTH 2'!$B$2)*(1-$B$3))+(((L598-1)*'MONTH 2'!$B$2)*(1-$B$3)),IF(M598="WON",(((K598-1)*'MONTH 2'!$B$2)*(1-$B$3)),IF(M598="PLACED",(((L598-1)*'MONTH 2'!$B$2)*(1-$B$3))-'MONTH 2'!$B$2,IF(J598=0,-'MONTH 2'!$B$2,-('MONTH 2'!$B$2*2))))))*E598),0))</f>
        <v>0</v>
      </c>
      <c r="U598">
        <f t="shared" si="18"/>
        <v>1</v>
      </c>
    </row>
    <row r="599" spans="8:21" ht="16" x14ac:dyDescent="0.2">
      <c r="H599" s="22"/>
      <c r="I599" s="22"/>
      <c r="J599" s="22"/>
      <c r="M599" s="17"/>
      <c r="N599" s="26">
        <f>((G599-1)*(1-(IF(H599="no",0,'MONTH 2'!$B$3)))+1)</f>
        <v>5.0000000000000044E-2</v>
      </c>
      <c r="O599" s="26">
        <f t="shared" si="19"/>
        <v>0</v>
      </c>
      <c r="P599" s="28">
        <f>IF(ISBLANK(M599),,IF(ISBLANK(F599),,(IF(M599="WON-EW",((((F599-1)*J599)*'MONTH 2'!$B$2)+('MONTH 2'!$B$2*(F599-1))),IF(M599="WON",((((F599-1)*J599)*'MONTH 2'!$B$2)+('MONTH 2'!$B$2*(F599-1))),IF(M599="PLACED",((((F599-1)*J599)*'MONTH 2'!$B$2)-'MONTH 2'!$B$2),IF(J599=0,-'MONTH 2'!$B$2,IF(J599=0,-'MONTH 2'!$B$2,-('MONTH 2'!$B$2*2)))))))*E599))</f>
        <v>0</v>
      </c>
      <c r="Q599" s="27">
        <f>IF(ISBLANK(M599),,IF(ISBLANK(G599),,(IF(M599="WON-EW",((((N599-1)*J599)*'MONTH 2'!$B$2)+('MONTH 2'!$B$2*(N599-1))),IF(M599="WON",((((N599-1)*J599)*'MONTH 2'!$B$2)+('MONTH 2'!$B$2*(N599-1))),IF(M599="PLACED",((((N599-1)*J599)*'MONTH 2'!$B$2)-'MONTH 2'!$B$2),IF(J599=0,-'MONTH 2'!$B$2,IF(J599=0,-'MONTH 2'!$B$2,-('MONTH 2'!$B$2*2)))))))*E599))</f>
        <v>0</v>
      </c>
      <c r="R599" s="27">
        <f>IF(ISBLANK(M599),,IF(U599&lt;&gt;1,((IF(M599="WON-EW",(((K599-1)*'MONTH 2'!$B$2)*(1-$B$3))+(((L599-1)*'MONTH 2'!$B$2)*(1-$B$3)),IF(M599="WON",(((K599-1)*'MONTH 2'!$B$2)*(1-$B$3)),IF(M599="PLACED",(((L599-1)*'MONTH 2'!$B$2)*(1-$B$3))-'MONTH 2'!$B$2,IF(J599=0,-'MONTH 2'!$B$2,-('MONTH 2'!$B$2*2))))))*E599),0))</f>
        <v>0</v>
      </c>
      <c r="U599">
        <f t="shared" si="18"/>
        <v>1</v>
      </c>
    </row>
    <row r="600" spans="8:21" ht="16" x14ac:dyDescent="0.2">
      <c r="H600" s="22"/>
      <c r="I600" s="22"/>
      <c r="J600" s="22"/>
      <c r="M600" s="17"/>
      <c r="N600" s="26">
        <f>((G600-1)*(1-(IF(H600="no",0,'MONTH 2'!$B$3)))+1)</f>
        <v>5.0000000000000044E-2</v>
      </c>
      <c r="O600" s="26">
        <f t="shared" si="19"/>
        <v>0</v>
      </c>
      <c r="P600" s="28">
        <f>IF(ISBLANK(M600),,IF(ISBLANK(F600),,(IF(M600="WON-EW",((((F600-1)*J600)*'MONTH 2'!$B$2)+('MONTH 2'!$B$2*(F600-1))),IF(M600="WON",((((F600-1)*J600)*'MONTH 2'!$B$2)+('MONTH 2'!$B$2*(F600-1))),IF(M600="PLACED",((((F600-1)*J600)*'MONTH 2'!$B$2)-'MONTH 2'!$B$2),IF(J600=0,-'MONTH 2'!$B$2,IF(J600=0,-'MONTH 2'!$B$2,-('MONTH 2'!$B$2*2)))))))*E600))</f>
        <v>0</v>
      </c>
      <c r="Q600" s="27">
        <f>IF(ISBLANK(M600),,IF(ISBLANK(G600),,(IF(M600="WON-EW",((((N600-1)*J600)*'MONTH 2'!$B$2)+('MONTH 2'!$B$2*(N600-1))),IF(M600="WON",((((N600-1)*J600)*'MONTH 2'!$B$2)+('MONTH 2'!$B$2*(N600-1))),IF(M600="PLACED",((((N600-1)*J600)*'MONTH 2'!$B$2)-'MONTH 2'!$B$2),IF(J600=0,-'MONTH 2'!$B$2,IF(J600=0,-'MONTH 2'!$B$2,-('MONTH 2'!$B$2*2)))))))*E600))</f>
        <v>0</v>
      </c>
      <c r="R600" s="27">
        <f>IF(ISBLANK(M600),,IF(U600&lt;&gt;1,((IF(M600="WON-EW",(((K600-1)*'MONTH 2'!$B$2)*(1-$B$3))+(((L600-1)*'MONTH 2'!$B$2)*(1-$B$3)),IF(M600="WON",(((K600-1)*'MONTH 2'!$B$2)*(1-$B$3)),IF(M600="PLACED",(((L600-1)*'MONTH 2'!$B$2)*(1-$B$3))-'MONTH 2'!$B$2,IF(J600=0,-'MONTH 2'!$B$2,-('MONTH 2'!$B$2*2))))))*E600),0))</f>
        <v>0</v>
      </c>
      <c r="U600">
        <f t="shared" si="18"/>
        <v>1</v>
      </c>
    </row>
    <row r="601" spans="8:21" ht="16" x14ac:dyDescent="0.2">
      <c r="H601" s="22"/>
      <c r="I601" s="22"/>
      <c r="J601" s="22"/>
      <c r="M601" s="17"/>
      <c r="N601" s="26">
        <f>((G601-1)*(1-(IF(H601="no",0,'MONTH 2'!$B$3)))+1)</f>
        <v>5.0000000000000044E-2</v>
      </c>
      <c r="O601" s="26">
        <f t="shared" si="19"/>
        <v>0</v>
      </c>
      <c r="P601" s="28">
        <f>IF(ISBLANK(M601),,IF(ISBLANK(F601),,(IF(M601="WON-EW",((((F601-1)*J601)*'MONTH 2'!$B$2)+('MONTH 2'!$B$2*(F601-1))),IF(M601="WON",((((F601-1)*J601)*'MONTH 2'!$B$2)+('MONTH 2'!$B$2*(F601-1))),IF(M601="PLACED",((((F601-1)*J601)*'MONTH 2'!$B$2)-'MONTH 2'!$B$2),IF(J601=0,-'MONTH 2'!$B$2,IF(J601=0,-'MONTH 2'!$B$2,-('MONTH 2'!$B$2*2)))))))*E601))</f>
        <v>0</v>
      </c>
      <c r="Q601" s="27">
        <f>IF(ISBLANK(M601),,IF(ISBLANK(G601),,(IF(M601="WON-EW",((((N601-1)*J601)*'MONTH 2'!$B$2)+('MONTH 2'!$B$2*(N601-1))),IF(M601="WON",((((N601-1)*J601)*'MONTH 2'!$B$2)+('MONTH 2'!$B$2*(N601-1))),IF(M601="PLACED",((((N601-1)*J601)*'MONTH 2'!$B$2)-'MONTH 2'!$B$2),IF(J601=0,-'MONTH 2'!$B$2,IF(J601=0,-'MONTH 2'!$B$2,-('MONTH 2'!$B$2*2)))))))*E601))</f>
        <v>0</v>
      </c>
      <c r="R601" s="27">
        <f>IF(ISBLANK(M601),,IF(U601&lt;&gt;1,((IF(M601="WON-EW",(((K601-1)*'MONTH 2'!$B$2)*(1-$B$3))+(((L601-1)*'MONTH 2'!$B$2)*(1-$B$3)),IF(M601="WON",(((K601-1)*'MONTH 2'!$B$2)*(1-$B$3)),IF(M601="PLACED",(((L601-1)*'MONTH 2'!$B$2)*(1-$B$3))-'MONTH 2'!$B$2,IF(J601=0,-'MONTH 2'!$B$2,-('MONTH 2'!$B$2*2))))))*E601),0))</f>
        <v>0</v>
      </c>
      <c r="U601">
        <f t="shared" si="18"/>
        <v>1</v>
      </c>
    </row>
    <row r="602" spans="8:21" ht="16" x14ac:dyDescent="0.2">
      <c r="H602" s="22"/>
      <c r="I602" s="22"/>
      <c r="J602" s="22"/>
      <c r="M602" s="17"/>
      <c r="N602" s="26">
        <f>((G602-1)*(1-(IF(H602="no",0,'MONTH 2'!$B$3)))+1)</f>
        <v>5.0000000000000044E-2</v>
      </c>
      <c r="O602" s="26">
        <f t="shared" si="19"/>
        <v>0</v>
      </c>
      <c r="P602" s="28">
        <f>IF(ISBLANK(M602),,IF(ISBLANK(F602),,(IF(M602="WON-EW",((((F602-1)*J602)*'MONTH 2'!$B$2)+('MONTH 2'!$B$2*(F602-1))),IF(M602="WON",((((F602-1)*J602)*'MONTH 2'!$B$2)+('MONTH 2'!$B$2*(F602-1))),IF(M602="PLACED",((((F602-1)*J602)*'MONTH 2'!$B$2)-'MONTH 2'!$B$2),IF(J602=0,-'MONTH 2'!$B$2,IF(J602=0,-'MONTH 2'!$B$2,-('MONTH 2'!$B$2*2)))))))*E602))</f>
        <v>0</v>
      </c>
      <c r="Q602" s="27">
        <f>IF(ISBLANK(M602),,IF(ISBLANK(G602),,(IF(M602="WON-EW",((((N602-1)*J602)*'MONTH 2'!$B$2)+('MONTH 2'!$B$2*(N602-1))),IF(M602="WON",((((N602-1)*J602)*'MONTH 2'!$B$2)+('MONTH 2'!$B$2*(N602-1))),IF(M602="PLACED",((((N602-1)*J602)*'MONTH 2'!$B$2)-'MONTH 2'!$B$2),IF(J602=0,-'MONTH 2'!$B$2,IF(J602=0,-'MONTH 2'!$B$2,-('MONTH 2'!$B$2*2)))))))*E602))</f>
        <v>0</v>
      </c>
      <c r="R602" s="27">
        <f>IF(ISBLANK(M602),,IF(U602&lt;&gt;1,((IF(M602="WON-EW",(((K602-1)*'MONTH 2'!$B$2)*(1-$B$3))+(((L602-1)*'MONTH 2'!$B$2)*(1-$B$3)),IF(M602="WON",(((K602-1)*'MONTH 2'!$B$2)*(1-$B$3)),IF(M602="PLACED",(((L602-1)*'MONTH 2'!$B$2)*(1-$B$3))-'MONTH 2'!$B$2,IF(J602=0,-'MONTH 2'!$B$2,-('MONTH 2'!$B$2*2))))))*E602),0))</f>
        <v>0</v>
      </c>
      <c r="U602">
        <f t="shared" si="18"/>
        <v>1</v>
      </c>
    </row>
    <row r="603" spans="8:21" ht="16" x14ac:dyDescent="0.2">
      <c r="H603" s="22"/>
      <c r="I603" s="22"/>
      <c r="J603" s="22"/>
      <c r="M603" s="17"/>
      <c r="N603" s="26">
        <f>((G603-1)*(1-(IF(H603="no",0,'MONTH 2'!$B$3)))+1)</f>
        <v>5.0000000000000044E-2</v>
      </c>
      <c r="O603" s="26">
        <f t="shared" si="19"/>
        <v>0</v>
      </c>
      <c r="P603" s="28">
        <f>IF(ISBLANK(M603),,IF(ISBLANK(F603),,(IF(M603="WON-EW",((((F603-1)*J603)*'MONTH 2'!$B$2)+('MONTH 2'!$B$2*(F603-1))),IF(M603="WON",((((F603-1)*J603)*'MONTH 2'!$B$2)+('MONTH 2'!$B$2*(F603-1))),IF(M603="PLACED",((((F603-1)*J603)*'MONTH 2'!$B$2)-'MONTH 2'!$B$2),IF(J603=0,-'MONTH 2'!$B$2,IF(J603=0,-'MONTH 2'!$B$2,-('MONTH 2'!$B$2*2)))))))*E603))</f>
        <v>0</v>
      </c>
      <c r="Q603" s="27">
        <f>IF(ISBLANK(M603),,IF(ISBLANK(G603),,(IF(M603="WON-EW",((((N603-1)*J603)*'MONTH 2'!$B$2)+('MONTH 2'!$B$2*(N603-1))),IF(M603="WON",((((N603-1)*J603)*'MONTH 2'!$B$2)+('MONTH 2'!$B$2*(N603-1))),IF(M603="PLACED",((((N603-1)*J603)*'MONTH 2'!$B$2)-'MONTH 2'!$B$2),IF(J603=0,-'MONTH 2'!$B$2,IF(J603=0,-'MONTH 2'!$B$2,-('MONTH 2'!$B$2*2)))))))*E603))</f>
        <v>0</v>
      </c>
      <c r="R603" s="27">
        <f>IF(ISBLANK(M603),,IF(U603&lt;&gt;1,((IF(M603="WON-EW",(((K603-1)*'MONTH 2'!$B$2)*(1-$B$3))+(((L603-1)*'MONTH 2'!$B$2)*(1-$B$3)),IF(M603="WON",(((K603-1)*'MONTH 2'!$B$2)*(1-$B$3)),IF(M603="PLACED",(((L603-1)*'MONTH 2'!$B$2)*(1-$B$3))-'MONTH 2'!$B$2,IF(J603=0,-'MONTH 2'!$B$2,-('MONTH 2'!$B$2*2))))))*E603),0))</f>
        <v>0</v>
      </c>
      <c r="U603">
        <f t="shared" si="18"/>
        <v>1</v>
      </c>
    </row>
    <row r="604" spans="8:21" ht="16" x14ac:dyDescent="0.2">
      <c r="H604" s="22"/>
      <c r="I604" s="22"/>
      <c r="J604" s="22"/>
      <c r="M604" s="17"/>
      <c r="N604" s="26">
        <f>((G604-1)*(1-(IF(H604="no",0,'MONTH 2'!$B$3)))+1)</f>
        <v>5.0000000000000044E-2</v>
      </c>
      <c r="O604" s="26">
        <f t="shared" si="19"/>
        <v>0</v>
      </c>
      <c r="P604" s="28">
        <f>IF(ISBLANK(M604),,IF(ISBLANK(F604),,(IF(M604="WON-EW",((((F604-1)*J604)*'MONTH 2'!$B$2)+('MONTH 2'!$B$2*(F604-1))),IF(M604="WON",((((F604-1)*J604)*'MONTH 2'!$B$2)+('MONTH 2'!$B$2*(F604-1))),IF(M604="PLACED",((((F604-1)*J604)*'MONTH 2'!$B$2)-'MONTH 2'!$B$2),IF(J604=0,-'MONTH 2'!$B$2,IF(J604=0,-'MONTH 2'!$B$2,-('MONTH 2'!$B$2*2)))))))*E604))</f>
        <v>0</v>
      </c>
      <c r="Q604" s="27">
        <f>IF(ISBLANK(M604),,IF(ISBLANK(G604),,(IF(M604="WON-EW",((((N604-1)*J604)*'MONTH 2'!$B$2)+('MONTH 2'!$B$2*(N604-1))),IF(M604="WON",((((N604-1)*J604)*'MONTH 2'!$B$2)+('MONTH 2'!$B$2*(N604-1))),IF(M604="PLACED",((((N604-1)*J604)*'MONTH 2'!$B$2)-'MONTH 2'!$B$2),IF(J604=0,-'MONTH 2'!$B$2,IF(J604=0,-'MONTH 2'!$B$2,-('MONTH 2'!$B$2*2)))))))*E604))</f>
        <v>0</v>
      </c>
      <c r="R604" s="27">
        <f>IF(ISBLANK(M604),,IF(U604&lt;&gt;1,((IF(M604="WON-EW",(((K604-1)*'MONTH 2'!$B$2)*(1-$B$3))+(((L604-1)*'MONTH 2'!$B$2)*(1-$B$3)),IF(M604="WON",(((K604-1)*'MONTH 2'!$B$2)*(1-$B$3)),IF(M604="PLACED",(((L604-1)*'MONTH 2'!$B$2)*(1-$B$3))-'MONTH 2'!$B$2,IF(J604=0,-'MONTH 2'!$B$2,-('MONTH 2'!$B$2*2))))))*E604),0))</f>
        <v>0</v>
      </c>
      <c r="U604">
        <f t="shared" si="18"/>
        <v>1</v>
      </c>
    </row>
    <row r="605" spans="8:21" ht="16" x14ac:dyDescent="0.2">
      <c r="H605" s="22"/>
      <c r="I605" s="22"/>
      <c r="J605" s="22"/>
      <c r="M605" s="17"/>
      <c r="N605" s="26">
        <f>((G605-1)*(1-(IF(H605="no",0,'MONTH 2'!$B$3)))+1)</f>
        <v>5.0000000000000044E-2</v>
      </c>
      <c r="O605" s="26">
        <f t="shared" si="19"/>
        <v>0</v>
      </c>
      <c r="P605" s="28">
        <f>IF(ISBLANK(M605),,IF(ISBLANK(F605),,(IF(M605="WON-EW",((((F605-1)*J605)*'MONTH 2'!$B$2)+('MONTH 2'!$B$2*(F605-1))),IF(M605="WON",((((F605-1)*J605)*'MONTH 2'!$B$2)+('MONTH 2'!$B$2*(F605-1))),IF(M605="PLACED",((((F605-1)*J605)*'MONTH 2'!$B$2)-'MONTH 2'!$B$2),IF(J605=0,-'MONTH 2'!$B$2,IF(J605=0,-'MONTH 2'!$B$2,-('MONTH 2'!$B$2*2)))))))*E605))</f>
        <v>0</v>
      </c>
      <c r="Q605" s="27">
        <f>IF(ISBLANK(M605),,IF(ISBLANK(G605),,(IF(M605="WON-EW",((((N605-1)*J605)*'MONTH 2'!$B$2)+('MONTH 2'!$B$2*(N605-1))),IF(M605="WON",((((N605-1)*J605)*'MONTH 2'!$B$2)+('MONTH 2'!$B$2*(N605-1))),IF(M605="PLACED",((((N605-1)*J605)*'MONTH 2'!$B$2)-'MONTH 2'!$B$2),IF(J605=0,-'MONTH 2'!$B$2,IF(J605=0,-'MONTH 2'!$B$2,-('MONTH 2'!$B$2*2)))))))*E605))</f>
        <v>0</v>
      </c>
      <c r="R605" s="27">
        <f>IF(ISBLANK(M605),,IF(U605&lt;&gt;1,((IF(M605="WON-EW",(((K605-1)*'MONTH 2'!$B$2)*(1-$B$3))+(((L605-1)*'MONTH 2'!$B$2)*(1-$B$3)),IF(M605="WON",(((K605-1)*'MONTH 2'!$B$2)*(1-$B$3)),IF(M605="PLACED",(((L605-1)*'MONTH 2'!$B$2)*(1-$B$3))-'MONTH 2'!$B$2,IF(J605=0,-'MONTH 2'!$B$2,-('MONTH 2'!$B$2*2))))))*E605),0))</f>
        <v>0</v>
      </c>
      <c r="U605">
        <f t="shared" ref="U605:U668" si="20">IF(ISBLANK(K605),1,IF(ISBLANK(L605),2,99))</f>
        <v>1</v>
      </c>
    </row>
    <row r="606" spans="8:21" ht="16" x14ac:dyDescent="0.2">
      <c r="H606" s="22"/>
      <c r="I606" s="22"/>
      <c r="J606" s="22"/>
      <c r="M606" s="17"/>
      <c r="N606" s="26">
        <f>((G606-1)*(1-(IF(H606="no",0,'MONTH 2'!$B$3)))+1)</f>
        <v>5.0000000000000044E-2</v>
      </c>
      <c r="O606" s="26">
        <f t="shared" si="19"/>
        <v>0</v>
      </c>
      <c r="P606" s="28">
        <f>IF(ISBLANK(M606),,IF(ISBLANK(F606),,(IF(M606="WON-EW",((((F606-1)*J606)*'MONTH 2'!$B$2)+('MONTH 2'!$B$2*(F606-1))),IF(M606="WON",((((F606-1)*J606)*'MONTH 2'!$B$2)+('MONTH 2'!$B$2*(F606-1))),IF(M606="PLACED",((((F606-1)*J606)*'MONTH 2'!$B$2)-'MONTH 2'!$B$2),IF(J606=0,-'MONTH 2'!$B$2,IF(J606=0,-'MONTH 2'!$B$2,-('MONTH 2'!$B$2*2)))))))*E606))</f>
        <v>0</v>
      </c>
      <c r="Q606" s="27">
        <f>IF(ISBLANK(M606),,IF(ISBLANK(G606),,(IF(M606="WON-EW",((((N606-1)*J606)*'MONTH 2'!$B$2)+('MONTH 2'!$B$2*(N606-1))),IF(M606="WON",((((N606-1)*J606)*'MONTH 2'!$B$2)+('MONTH 2'!$B$2*(N606-1))),IF(M606="PLACED",((((N606-1)*J606)*'MONTH 2'!$B$2)-'MONTH 2'!$B$2),IF(J606=0,-'MONTH 2'!$B$2,IF(J606=0,-'MONTH 2'!$B$2,-('MONTH 2'!$B$2*2)))))))*E606))</f>
        <v>0</v>
      </c>
      <c r="R606" s="27">
        <f>IF(ISBLANK(M606),,IF(U606&lt;&gt;1,((IF(M606="WON-EW",(((K606-1)*'MONTH 2'!$B$2)*(1-$B$3))+(((L606-1)*'MONTH 2'!$B$2)*(1-$B$3)),IF(M606="WON",(((K606-1)*'MONTH 2'!$B$2)*(1-$B$3)),IF(M606="PLACED",(((L606-1)*'MONTH 2'!$B$2)*(1-$B$3))-'MONTH 2'!$B$2,IF(J606=0,-'MONTH 2'!$B$2,-('MONTH 2'!$B$2*2))))))*E606),0))</f>
        <v>0</v>
      </c>
      <c r="U606">
        <f t="shared" si="20"/>
        <v>1</v>
      </c>
    </row>
    <row r="607" spans="8:21" ht="16" x14ac:dyDescent="0.2">
      <c r="H607" s="22"/>
      <c r="I607" s="22"/>
      <c r="J607" s="22"/>
      <c r="M607" s="17"/>
      <c r="N607" s="26">
        <f>((G607-1)*(1-(IF(H607="no",0,'MONTH 2'!$B$3)))+1)</f>
        <v>5.0000000000000044E-2</v>
      </c>
      <c r="O607" s="26">
        <f t="shared" si="19"/>
        <v>0</v>
      </c>
      <c r="P607" s="28">
        <f>IF(ISBLANK(M607),,IF(ISBLANK(F607),,(IF(M607="WON-EW",((((F607-1)*J607)*'MONTH 2'!$B$2)+('MONTH 2'!$B$2*(F607-1))),IF(M607="WON",((((F607-1)*J607)*'MONTH 2'!$B$2)+('MONTH 2'!$B$2*(F607-1))),IF(M607="PLACED",((((F607-1)*J607)*'MONTH 2'!$B$2)-'MONTH 2'!$B$2),IF(J607=0,-'MONTH 2'!$B$2,IF(J607=0,-'MONTH 2'!$B$2,-('MONTH 2'!$B$2*2)))))))*E607))</f>
        <v>0</v>
      </c>
      <c r="Q607" s="27">
        <f>IF(ISBLANK(M607),,IF(ISBLANK(G607),,(IF(M607="WON-EW",((((N607-1)*J607)*'MONTH 2'!$B$2)+('MONTH 2'!$B$2*(N607-1))),IF(M607="WON",((((N607-1)*J607)*'MONTH 2'!$B$2)+('MONTH 2'!$B$2*(N607-1))),IF(M607="PLACED",((((N607-1)*J607)*'MONTH 2'!$B$2)-'MONTH 2'!$B$2),IF(J607=0,-'MONTH 2'!$B$2,IF(J607=0,-'MONTH 2'!$B$2,-('MONTH 2'!$B$2*2)))))))*E607))</f>
        <v>0</v>
      </c>
      <c r="R607" s="27">
        <f>IF(ISBLANK(M607),,IF(U607&lt;&gt;1,((IF(M607="WON-EW",(((K607-1)*'MONTH 2'!$B$2)*(1-$B$3))+(((L607-1)*'MONTH 2'!$B$2)*(1-$B$3)),IF(M607="WON",(((K607-1)*'MONTH 2'!$B$2)*(1-$B$3)),IF(M607="PLACED",(((L607-1)*'MONTH 2'!$B$2)*(1-$B$3))-'MONTH 2'!$B$2,IF(J607=0,-'MONTH 2'!$B$2,-('MONTH 2'!$B$2*2))))))*E607),0))</f>
        <v>0</v>
      </c>
      <c r="U607">
        <f t="shared" si="20"/>
        <v>1</v>
      </c>
    </row>
    <row r="608" spans="8:21" ht="16" x14ac:dyDescent="0.2">
      <c r="H608" s="22"/>
      <c r="I608" s="22"/>
      <c r="J608" s="22"/>
      <c r="M608" s="17"/>
      <c r="N608" s="26">
        <f>((G608-1)*(1-(IF(H608="no",0,'MONTH 2'!$B$3)))+1)</f>
        <v>5.0000000000000044E-2</v>
      </c>
      <c r="O608" s="26">
        <f t="shared" si="19"/>
        <v>0</v>
      </c>
      <c r="P608" s="28">
        <f>IF(ISBLANK(M608),,IF(ISBLANK(F608),,(IF(M608="WON-EW",((((F608-1)*J608)*'MONTH 2'!$B$2)+('MONTH 2'!$B$2*(F608-1))),IF(M608="WON",((((F608-1)*J608)*'MONTH 2'!$B$2)+('MONTH 2'!$B$2*(F608-1))),IF(M608="PLACED",((((F608-1)*J608)*'MONTH 2'!$B$2)-'MONTH 2'!$B$2),IF(J608=0,-'MONTH 2'!$B$2,IF(J608=0,-'MONTH 2'!$B$2,-('MONTH 2'!$B$2*2)))))))*E608))</f>
        <v>0</v>
      </c>
      <c r="Q608" s="27">
        <f>IF(ISBLANK(M608),,IF(ISBLANK(G608),,(IF(M608="WON-EW",((((N608-1)*J608)*'MONTH 2'!$B$2)+('MONTH 2'!$B$2*(N608-1))),IF(M608="WON",((((N608-1)*J608)*'MONTH 2'!$B$2)+('MONTH 2'!$B$2*(N608-1))),IF(M608="PLACED",((((N608-1)*J608)*'MONTH 2'!$B$2)-'MONTH 2'!$B$2),IF(J608=0,-'MONTH 2'!$B$2,IF(J608=0,-'MONTH 2'!$B$2,-('MONTH 2'!$B$2*2)))))))*E608))</f>
        <v>0</v>
      </c>
      <c r="R608" s="27">
        <f>IF(ISBLANK(M608),,IF(U608&lt;&gt;1,((IF(M608="WON-EW",(((K608-1)*'MONTH 2'!$B$2)*(1-$B$3))+(((L608-1)*'MONTH 2'!$B$2)*(1-$B$3)),IF(M608="WON",(((K608-1)*'MONTH 2'!$B$2)*(1-$B$3)),IF(M608="PLACED",(((L608-1)*'MONTH 2'!$B$2)*(1-$B$3))-'MONTH 2'!$B$2,IF(J608=0,-'MONTH 2'!$B$2,-('MONTH 2'!$B$2*2))))))*E608),0))</f>
        <v>0</v>
      </c>
      <c r="U608">
        <f t="shared" si="20"/>
        <v>1</v>
      </c>
    </row>
    <row r="609" spans="8:21" ht="16" x14ac:dyDescent="0.2">
      <c r="H609" s="22"/>
      <c r="I609" s="22"/>
      <c r="J609" s="22"/>
      <c r="M609" s="17"/>
      <c r="N609" s="26">
        <f>((G609-1)*(1-(IF(H609="no",0,'MONTH 2'!$B$3)))+1)</f>
        <v>5.0000000000000044E-2</v>
      </c>
      <c r="O609" s="26">
        <f t="shared" si="19"/>
        <v>0</v>
      </c>
      <c r="P609" s="28">
        <f>IF(ISBLANK(M609),,IF(ISBLANK(F609),,(IF(M609="WON-EW",((((F609-1)*J609)*'MONTH 2'!$B$2)+('MONTH 2'!$B$2*(F609-1))),IF(M609="WON",((((F609-1)*J609)*'MONTH 2'!$B$2)+('MONTH 2'!$B$2*(F609-1))),IF(M609="PLACED",((((F609-1)*J609)*'MONTH 2'!$B$2)-'MONTH 2'!$B$2),IF(J609=0,-'MONTH 2'!$B$2,IF(J609=0,-'MONTH 2'!$B$2,-('MONTH 2'!$B$2*2)))))))*E609))</f>
        <v>0</v>
      </c>
      <c r="Q609" s="27">
        <f>IF(ISBLANK(M609),,IF(ISBLANK(G609),,(IF(M609="WON-EW",((((N609-1)*J609)*'MONTH 2'!$B$2)+('MONTH 2'!$B$2*(N609-1))),IF(M609="WON",((((N609-1)*J609)*'MONTH 2'!$B$2)+('MONTH 2'!$B$2*(N609-1))),IF(M609="PLACED",((((N609-1)*J609)*'MONTH 2'!$B$2)-'MONTH 2'!$B$2),IF(J609=0,-'MONTH 2'!$B$2,IF(J609=0,-'MONTH 2'!$B$2,-('MONTH 2'!$B$2*2)))))))*E609))</f>
        <v>0</v>
      </c>
      <c r="R609" s="27">
        <f>IF(ISBLANK(M609),,IF(U609&lt;&gt;1,((IF(M609="WON-EW",(((K609-1)*'MONTH 2'!$B$2)*(1-$B$3))+(((L609-1)*'MONTH 2'!$B$2)*(1-$B$3)),IF(M609="WON",(((K609-1)*'MONTH 2'!$B$2)*(1-$B$3)),IF(M609="PLACED",(((L609-1)*'MONTH 2'!$B$2)*(1-$B$3))-'MONTH 2'!$B$2,IF(J609=0,-'MONTH 2'!$B$2,-('MONTH 2'!$B$2*2))))))*E609),0))</f>
        <v>0</v>
      </c>
      <c r="U609">
        <f t="shared" si="20"/>
        <v>1</v>
      </c>
    </row>
    <row r="610" spans="8:21" ht="16" x14ac:dyDescent="0.2">
      <c r="H610" s="22"/>
      <c r="I610" s="22"/>
      <c r="J610" s="22"/>
      <c r="M610" s="17"/>
      <c r="N610" s="26">
        <f>((G610-1)*(1-(IF(H610="no",0,'MONTH 2'!$B$3)))+1)</f>
        <v>5.0000000000000044E-2</v>
      </c>
      <c r="O610" s="26">
        <f t="shared" si="19"/>
        <v>0</v>
      </c>
      <c r="P610" s="28">
        <f>IF(ISBLANK(M610),,IF(ISBLANK(F610),,(IF(M610="WON-EW",((((F610-1)*J610)*'MONTH 2'!$B$2)+('MONTH 2'!$B$2*(F610-1))),IF(M610="WON",((((F610-1)*J610)*'MONTH 2'!$B$2)+('MONTH 2'!$B$2*(F610-1))),IF(M610="PLACED",((((F610-1)*J610)*'MONTH 2'!$B$2)-'MONTH 2'!$B$2),IF(J610=0,-'MONTH 2'!$B$2,IF(J610=0,-'MONTH 2'!$B$2,-('MONTH 2'!$B$2*2)))))))*E610))</f>
        <v>0</v>
      </c>
      <c r="Q610" s="27">
        <f>IF(ISBLANK(M610),,IF(ISBLANK(G610),,(IF(M610="WON-EW",((((N610-1)*J610)*'MONTH 2'!$B$2)+('MONTH 2'!$B$2*(N610-1))),IF(M610="WON",((((N610-1)*J610)*'MONTH 2'!$B$2)+('MONTH 2'!$B$2*(N610-1))),IF(M610="PLACED",((((N610-1)*J610)*'MONTH 2'!$B$2)-'MONTH 2'!$B$2),IF(J610=0,-'MONTH 2'!$B$2,IF(J610=0,-'MONTH 2'!$B$2,-('MONTH 2'!$B$2*2)))))))*E610))</f>
        <v>0</v>
      </c>
      <c r="R610" s="27">
        <f>IF(ISBLANK(M610),,IF(U610&lt;&gt;1,((IF(M610="WON-EW",(((K610-1)*'MONTH 2'!$B$2)*(1-$B$3))+(((L610-1)*'MONTH 2'!$B$2)*(1-$B$3)),IF(M610="WON",(((K610-1)*'MONTH 2'!$B$2)*(1-$B$3)),IF(M610="PLACED",(((L610-1)*'MONTH 2'!$B$2)*(1-$B$3))-'MONTH 2'!$B$2,IF(J610=0,-'MONTH 2'!$B$2,-('MONTH 2'!$B$2*2))))))*E610),0))</f>
        <v>0</v>
      </c>
      <c r="U610">
        <f t="shared" si="20"/>
        <v>1</v>
      </c>
    </row>
    <row r="611" spans="8:21" ht="16" x14ac:dyDescent="0.2">
      <c r="H611" s="22"/>
      <c r="I611" s="22"/>
      <c r="J611" s="22"/>
      <c r="M611" s="17"/>
      <c r="N611" s="26">
        <f>((G611-1)*(1-(IF(H611="no",0,'MONTH 2'!$B$3)))+1)</f>
        <v>5.0000000000000044E-2</v>
      </c>
      <c r="O611" s="26">
        <f t="shared" ref="O611:O674" si="21">E611*IF(I611="yes",2,1)</f>
        <v>0</v>
      </c>
      <c r="P611" s="28">
        <f>IF(ISBLANK(M611),,IF(ISBLANK(F611),,(IF(M611="WON-EW",((((F611-1)*J611)*'MONTH 2'!$B$2)+('MONTH 2'!$B$2*(F611-1))),IF(M611="WON",((((F611-1)*J611)*'MONTH 2'!$B$2)+('MONTH 2'!$B$2*(F611-1))),IF(M611="PLACED",((((F611-1)*J611)*'MONTH 2'!$B$2)-'MONTH 2'!$B$2),IF(J611=0,-'MONTH 2'!$B$2,IF(J611=0,-'MONTH 2'!$B$2,-('MONTH 2'!$B$2*2)))))))*E611))</f>
        <v>0</v>
      </c>
      <c r="Q611" s="27">
        <f>IF(ISBLANK(M611),,IF(ISBLANK(G611),,(IF(M611="WON-EW",((((N611-1)*J611)*'MONTH 2'!$B$2)+('MONTH 2'!$B$2*(N611-1))),IF(M611="WON",((((N611-1)*J611)*'MONTH 2'!$B$2)+('MONTH 2'!$B$2*(N611-1))),IF(M611="PLACED",((((N611-1)*J611)*'MONTH 2'!$B$2)-'MONTH 2'!$B$2),IF(J611=0,-'MONTH 2'!$B$2,IF(J611=0,-'MONTH 2'!$B$2,-('MONTH 2'!$B$2*2)))))))*E611))</f>
        <v>0</v>
      </c>
      <c r="R611" s="27">
        <f>IF(ISBLANK(M611),,IF(U611&lt;&gt;1,((IF(M611="WON-EW",(((K611-1)*'MONTH 2'!$B$2)*(1-$B$3))+(((L611-1)*'MONTH 2'!$B$2)*(1-$B$3)),IF(M611="WON",(((K611-1)*'MONTH 2'!$B$2)*(1-$B$3)),IF(M611="PLACED",(((L611-1)*'MONTH 2'!$B$2)*(1-$B$3))-'MONTH 2'!$B$2,IF(J611=0,-'MONTH 2'!$B$2,-('MONTH 2'!$B$2*2))))))*E611),0))</f>
        <v>0</v>
      </c>
      <c r="U611">
        <f t="shared" si="20"/>
        <v>1</v>
      </c>
    </row>
    <row r="612" spans="8:21" ht="16" x14ac:dyDescent="0.2">
      <c r="H612" s="22"/>
      <c r="I612" s="22"/>
      <c r="J612" s="22"/>
      <c r="M612" s="17"/>
      <c r="N612" s="26">
        <f>((G612-1)*(1-(IF(H612="no",0,'MONTH 2'!$B$3)))+1)</f>
        <v>5.0000000000000044E-2</v>
      </c>
      <c r="O612" s="26">
        <f t="shared" si="21"/>
        <v>0</v>
      </c>
      <c r="P612" s="28">
        <f>IF(ISBLANK(M612),,IF(ISBLANK(F612),,(IF(M612="WON-EW",((((F612-1)*J612)*'MONTH 2'!$B$2)+('MONTH 2'!$B$2*(F612-1))),IF(M612="WON",((((F612-1)*J612)*'MONTH 2'!$B$2)+('MONTH 2'!$B$2*(F612-1))),IF(M612="PLACED",((((F612-1)*J612)*'MONTH 2'!$B$2)-'MONTH 2'!$B$2),IF(J612=0,-'MONTH 2'!$B$2,IF(J612=0,-'MONTH 2'!$B$2,-('MONTH 2'!$B$2*2)))))))*E612))</f>
        <v>0</v>
      </c>
      <c r="Q612" s="27">
        <f>IF(ISBLANK(M612),,IF(ISBLANK(G612),,(IF(M612="WON-EW",((((N612-1)*J612)*'MONTH 2'!$B$2)+('MONTH 2'!$B$2*(N612-1))),IF(M612="WON",((((N612-1)*J612)*'MONTH 2'!$B$2)+('MONTH 2'!$B$2*(N612-1))),IF(M612="PLACED",((((N612-1)*J612)*'MONTH 2'!$B$2)-'MONTH 2'!$B$2),IF(J612=0,-'MONTH 2'!$B$2,IF(J612=0,-'MONTH 2'!$B$2,-('MONTH 2'!$B$2*2)))))))*E612))</f>
        <v>0</v>
      </c>
      <c r="R612" s="27">
        <f>IF(ISBLANK(M612),,IF(U612&lt;&gt;1,((IF(M612="WON-EW",(((K612-1)*'MONTH 2'!$B$2)*(1-$B$3))+(((L612-1)*'MONTH 2'!$B$2)*(1-$B$3)),IF(M612="WON",(((K612-1)*'MONTH 2'!$B$2)*(1-$B$3)),IF(M612="PLACED",(((L612-1)*'MONTH 2'!$B$2)*(1-$B$3))-'MONTH 2'!$B$2,IF(J612=0,-'MONTH 2'!$B$2,-('MONTH 2'!$B$2*2))))))*E612),0))</f>
        <v>0</v>
      </c>
      <c r="U612">
        <f t="shared" si="20"/>
        <v>1</v>
      </c>
    </row>
    <row r="613" spans="8:21" ht="16" x14ac:dyDescent="0.2">
      <c r="H613" s="22"/>
      <c r="I613" s="22"/>
      <c r="J613" s="22"/>
      <c r="M613" s="17"/>
      <c r="N613" s="26">
        <f>((G613-1)*(1-(IF(H613="no",0,'MONTH 2'!$B$3)))+1)</f>
        <v>5.0000000000000044E-2</v>
      </c>
      <c r="O613" s="26">
        <f t="shared" si="21"/>
        <v>0</v>
      </c>
      <c r="P613" s="28">
        <f>IF(ISBLANK(M613),,IF(ISBLANK(F613),,(IF(M613="WON-EW",((((F613-1)*J613)*'MONTH 2'!$B$2)+('MONTH 2'!$B$2*(F613-1))),IF(M613="WON",((((F613-1)*J613)*'MONTH 2'!$B$2)+('MONTH 2'!$B$2*(F613-1))),IF(M613="PLACED",((((F613-1)*J613)*'MONTH 2'!$B$2)-'MONTH 2'!$B$2),IF(J613=0,-'MONTH 2'!$B$2,IF(J613=0,-'MONTH 2'!$B$2,-('MONTH 2'!$B$2*2)))))))*E613))</f>
        <v>0</v>
      </c>
      <c r="Q613" s="27">
        <f>IF(ISBLANK(M613),,IF(ISBLANK(G613),,(IF(M613="WON-EW",((((N613-1)*J613)*'MONTH 2'!$B$2)+('MONTH 2'!$B$2*(N613-1))),IF(M613="WON",((((N613-1)*J613)*'MONTH 2'!$B$2)+('MONTH 2'!$B$2*(N613-1))),IF(M613="PLACED",((((N613-1)*J613)*'MONTH 2'!$B$2)-'MONTH 2'!$B$2),IF(J613=0,-'MONTH 2'!$B$2,IF(J613=0,-'MONTH 2'!$B$2,-('MONTH 2'!$B$2*2)))))))*E613))</f>
        <v>0</v>
      </c>
      <c r="R613" s="27">
        <f>IF(ISBLANK(M613),,IF(U613&lt;&gt;1,((IF(M613="WON-EW",(((K613-1)*'MONTH 2'!$B$2)*(1-$B$3))+(((L613-1)*'MONTH 2'!$B$2)*(1-$B$3)),IF(M613="WON",(((K613-1)*'MONTH 2'!$B$2)*(1-$B$3)),IF(M613="PLACED",(((L613-1)*'MONTH 2'!$B$2)*(1-$B$3))-'MONTH 2'!$B$2,IF(J613=0,-'MONTH 2'!$B$2,-('MONTH 2'!$B$2*2))))))*E613),0))</f>
        <v>0</v>
      </c>
      <c r="U613">
        <f t="shared" si="20"/>
        <v>1</v>
      </c>
    </row>
    <row r="614" spans="8:21" ht="16" x14ac:dyDescent="0.2">
      <c r="H614" s="22"/>
      <c r="I614" s="22"/>
      <c r="J614" s="22"/>
      <c r="M614" s="17"/>
      <c r="N614" s="26">
        <f>((G614-1)*(1-(IF(H614="no",0,'MONTH 2'!$B$3)))+1)</f>
        <v>5.0000000000000044E-2</v>
      </c>
      <c r="O614" s="26">
        <f t="shared" si="21"/>
        <v>0</v>
      </c>
      <c r="P614" s="28">
        <f>IF(ISBLANK(M614),,IF(ISBLANK(F614),,(IF(M614="WON-EW",((((F614-1)*J614)*'MONTH 2'!$B$2)+('MONTH 2'!$B$2*(F614-1))),IF(M614="WON",((((F614-1)*J614)*'MONTH 2'!$B$2)+('MONTH 2'!$B$2*(F614-1))),IF(M614="PLACED",((((F614-1)*J614)*'MONTH 2'!$B$2)-'MONTH 2'!$B$2),IF(J614=0,-'MONTH 2'!$B$2,IF(J614=0,-'MONTH 2'!$B$2,-('MONTH 2'!$B$2*2)))))))*E614))</f>
        <v>0</v>
      </c>
      <c r="Q614" s="27">
        <f>IF(ISBLANK(M614),,IF(ISBLANK(G614),,(IF(M614="WON-EW",((((N614-1)*J614)*'MONTH 2'!$B$2)+('MONTH 2'!$B$2*(N614-1))),IF(M614="WON",((((N614-1)*J614)*'MONTH 2'!$B$2)+('MONTH 2'!$B$2*(N614-1))),IF(M614="PLACED",((((N614-1)*J614)*'MONTH 2'!$B$2)-'MONTH 2'!$B$2),IF(J614=0,-'MONTH 2'!$B$2,IF(J614=0,-'MONTH 2'!$B$2,-('MONTH 2'!$B$2*2)))))))*E614))</f>
        <v>0</v>
      </c>
      <c r="R614" s="27">
        <f>IF(ISBLANK(M614),,IF(U614&lt;&gt;1,((IF(M614="WON-EW",(((K614-1)*'MONTH 2'!$B$2)*(1-$B$3))+(((L614-1)*'MONTH 2'!$B$2)*(1-$B$3)),IF(M614="WON",(((K614-1)*'MONTH 2'!$B$2)*(1-$B$3)),IF(M614="PLACED",(((L614-1)*'MONTH 2'!$B$2)*(1-$B$3))-'MONTH 2'!$B$2,IF(J614=0,-'MONTH 2'!$B$2,-('MONTH 2'!$B$2*2))))))*E614),0))</f>
        <v>0</v>
      </c>
      <c r="U614">
        <f t="shared" si="20"/>
        <v>1</v>
      </c>
    </row>
    <row r="615" spans="8:21" ht="16" x14ac:dyDescent="0.2">
      <c r="H615" s="22"/>
      <c r="I615" s="22"/>
      <c r="J615" s="22"/>
      <c r="M615" s="17"/>
      <c r="N615" s="26">
        <f>((G615-1)*(1-(IF(H615="no",0,'MONTH 2'!$B$3)))+1)</f>
        <v>5.0000000000000044E-2</v>
      </c>
      <c r="O615" s="26">
        <f t="shared" si="21"/>
        <v>0</v>
      </c>
      <c r="P615" s="28">
        <f>IF(ISBLANK(M615),,IF(ISBLANK(F615),,(IF(M615="WON-EW",((((F615-1)*J615)*'MONTH 2'!$B$2)+('MONTH 2'!$B$2*(F615-1))),IF(M615="WON",((((F615-1)*J615)*'MONTH 2'!$B$2)+('MONTH 2'!$B$2*(F615-1))),IF(M615="PLACED",((((F615-1)*J615)*'MONTH 2'!$B$2)-'MONTH 2'!$B$2),IF(J615=0,-'MONTH 2'!$B$2,IF(J615=0,-'MONTH 2'!$B$2,-('MONTH 2'!$B$2*2)))))))*E615))</f>
        <v>0</v>
      </c>
      <c r="Q615" s="27">
        <f>IF(ISBLANK(M615),,IF(ISBLANK(G615),,(IF(M615="WON-EW",((((N615-1)*J615)*'MONTH 2'!$B$2)+('MONTH 2'!$B$2*(N615-1))),IF(M615="WON",((((N615-1)*J615)*'MONTH 2'!$B$2)+('MONTH 2'!$B$2*(N615-1))),IF(M615="PLACED",((((N615-1)*J615)*'MONTH 2'!$B$2)-'MONTH 2'!$B$2),IF(J615=0,-'MONTH 2'!$B$2,IF(J615=0,-'MONTH 2'!$B$2,-('MONTH 2'!$B$2*2)))))))*E615))</f>
        <v>0</v>
      </c>
      <c r="R615" s="27">
        <f>IF(ISBLANK(M615),,IF(U615&lt;&gt;1,((IF(M615="WON-EW",(((K615-1)*'MONTH 2'!$B$2)*(1-$B$3))+(((L615-1)*'MONTH 2'!$B$2)*(1-$B$3)),IF(M615="WON",(((K615-1)*'MONTH 2'!$B$2)*(1-$B$3)),IF(M615="PLACED",(((L615-1)*'MONTH 2'!$B$2)*(1-$B$3))-'MONTH 2'!$B$2,IF(J615=0,-'MONTH 2'!$B$2,-('MONTH 2'!$B$2*2))))))*E615),0))</f>
        <v>0</v>
      </c>
      <c r="U615">
        <f t="shared" si="20"/>
        <v>1</v>
      </c>
    </row>
    <row r="616" spans="8:21" ht="16" x14ac:dyDescent="0.2">
      <c r="H616" s="22"/>
      <c r="I616" s="22"/>
      <c r="J616" s="22"/>
      <c r="M616" s="17"/>
      <c r="N616" s="26">
        <f>((G616-1)*(1-(IF(H616="no",0,'MONTH 2'!$B$3)))+1)</f>
        <v>5.0000000000000044E-2</v>
      </c>
      <c r="O616" s="26">
        <f t="shared" si="21"/>
        <v>0</v>
      </c>
      <c r="P616" s="28">
        <f>IF(ISBLANK(M616),,IF(ISBLANK(F616),,(IF(M616="WON-EW",((((F616-1)*J616)*'MONTH 2'!$B$2)+('MONTH 2'!$B$2*(F616-1))),IF(M616="WON",((((F616-1)*J616)*'MONTH 2'!$B$2)+('MONTH 2'!$B$2*(F616-1))),IF(M616="PLACED",((((F616-1)*J616)*'MONTH 2'!$B$2)-'MONTH 2'!$B$2),IF(J616=0,-'MONTH 2'!$B$2,IF(J616=0,-'MONTH 2'!$B$2,-('MONTH 2'!$B$2*2)))))))*E616))</f>
        <v>0</v>
      </c>
      <c r="Q616" s="27">
        <f>IF(ISBLANK(M616),,IF(ISBLANK(G616),,(IF(M616="WON-EW",((((N616-1)*J616)*'MONTH 2'!$B$2)+('MONTH 2'!$B$2*(N616-1))),IF(M616="WON",((((N616-1)*J616)*'MONTH 2'!$B$2)+('MONTH 2'!$B$2*(N616-1))),IF(M616="PLACED",((((N616-1)*J616)*'MONTH 2'!$B$2)-'MONTH 2'!$B$2),IF(J616=0,-'MONTH 2'!$B$2,IF(J616=0,-'MONTH 2'!$B$2,-('MONTH 2'!$B$2*2)))))))*E616))</f>
        <v>0</v>
      </c>
      <c r="R616" s="27">
        <f>IF(ISBLANK(M616),,IF(U616&lt;&gt;1,((IF(M616="WON-EW",(((K616-1)*'MONTH 2'!$B$2)*(1-$B$3))+(((L616-1)*'MONTH 2'!$B$2)*(1-$B$3)),IF(M616="WON",(((K616-1)*'MONTH 2'!$B$2)*(1-$B$3)),IF(M616="PLACED",(((L616-1)*'MONTH 2'!$B$2)*(1-$B$3))-'MONTH 2'!$B$2,IF(J616=0,-'MONTH 2'!$B$2,-('MONTH 2'!$B$2*2))))))*E616),0))</f>
        <v>0</v>
      </c>
      <c r="U616">
        <f t="shared" si="20"/>
        <v>1</v>
      </c>
    </row>
    <row r="617" spans="8:21" ht="16" x14ac:dyDescent="0.2">
      <c r="H617" s="22"/>
      <c r="I617" s="22"/>
      <c r="J617" s="22"/>
      <c r="M617" s="17"/>
      <c r="N617" s="26">
        <f>((G617-1)*(1-(IF(H617="no",0,'MONTH 2'!$B$3)))+1)</f>
        <v>5.0000000000000044E-2</v>
      </c>
      <c r="O617" s="26">
        <f t="shared" si="21"/>
        <v>0</v>
      </c>
      <c r="P617" s="28">
        <f>IF(ISBLANK(M617),,IF(ISBLANK(F617),,(IF(M617="WON-EW",((((F617-1)*J617)*'MONTH 2'!$B$2)+('MONTH 2'!$B$2*(F617-1))),IF(M617="WON",((((F617-1)*J617)*'MONTH 2'!$B$2)+('MONTH 2'!$B$2*(F617-1))),IF(M617="PLACED",((((F617-1)*J617)*'MONTH 2'!$B$2)-'MONTH 2'!$B$2),IF(J617=0,-'MONTH 2'!$B$2,IF(J617=0,-'MONTH 2'!$B$2,-('MONTH 2'!$B$2*2)))))))*E617))</f>
        <v>0</v>
      </c>
      <c r="Q617" s="27">
        <f>IF(ISBLANK(M617),,IF(ISBLANK(G617),,(IF(M617="WON-EW",((((N617-1)*J617)*'MONTH 2'!$B$2)+('MONTH 2'!$B$2*(N617-1))),IF(M617="WON",((((N617-1)*J617)*'MONTH 2'!$B$2)+('MONTH 2'!$B$2*(N617-1))),IF(M617="PLACED",((((N617-1)*J617)*'MONTH 2'!$B$2)-'MONTH 2'!$B$2),IF(J617=0,-'MONTH 2'!$B$2,IF(J617=0,-'MONTH 2'!$B$2,-('MONTH 2'!$B$2*2)))))))*E617))</f>
        <v>0</v>
      </c>
      <c r="R617" s="27">
        <f>IF(ISBLANK(M617),,IF(U617&lt;&gt;1,((IF(M617="WON-EW",(((K617-1)*'MONTH 2'!$B$2)*(1-$B$3))+(((L617-1)*'MONTH 2'!$B$2)*(1-$B$3)),IF(M617="WON",(((K617-1)*'MONTH 2'!$B$2)*(1-$B$3)),IF(M617="PLACED",(((L617-1)*'MONTH 2'!$B$2)*(1-$B$3))-'MONTH 2'!$B$2,IF(J617=0,-'MONTH 2'!$B$2,-('MONTH 2'!$B$2*2))))))*E617),0))</f>
        <v>0</v>
      </c>
      <c r="U617">
        <f t="shared" si="20"/>
        <v>1</v>
      </c>
    </row>
    <row r="618" spans="8:21" ht="16" x14ac:dyDescent="0.2">
      <c r="H618" s="22"/>
      <c r="I618" s="22"/>
      <c r="J618" s="22"/>
      <c r="M618" s="17"/>
      <c r="N618" s="26">
        <f>((G618-1)*(1-(IF(H618="no",0,'MONTH 2'!$B$3)))+1)</f>
        <v>5.0000000000000044E-2</v>
      </c>
      <c r="O618" s="26">
        <f t="shared" si="21"/>
        <v>0</v>
      </c>
      <c r="P618" s="28">
        <f>IF(ISBLANK(M618),,IF(ISBLANK(F618),,(IF(M618="WON-EW",((((F618-1)*J618)*'MONTH 2'!$B$2)+('MONTH 2'!$B$2*(F618-1))),IF(M618="WON",((((F618-1)*J618)*'MONTH 2'!$B$2)+('MONTH 2'!$B$2*(F618-1))),IF(M618="PLACED",((((F618-1)*J618)*'MONTH 2'!$B$2)-'MONTH 2'!$B$2),IF(J618=0,-'MONTH 2'!$B$2,IF(J618=0,-'MONTH 2'!$B$2,-('MONTH 2'!$B$2*2)))))))*E618))</f>
        <v>0</v>
      </c>
      <c r="Q618" s="27">
        <f>IF(ISBLANK(M618),,IF(ISBLANK(G618),,(IF(M618="WON-EW",((((N618-1)*J618)*'MONTH 2'!$B$2)+('MONTH 2'!$B$2*(N618-1))),IF(M618="WON",((((N618-1)*J618)*'MONTH 2'!$B$2)+('MONTH 2'!$B$2*(N618-1))),IF(M618="PLACED",((((N618-1)*J618)*'MONTH 2'!$B$2)-'MONTH 2'!$B$2),IF(J618=0,-'MONTH 2'!$B$2,IF(J618=0,-'MONTH 2'!$B$2,-('MONTH 2'!$B$2*2)))))))*E618))</f>
        <v>0</v>
      </c>
      <c r="R618" s="27">
        <f>IF(ISBLANK(M618),,IF(U618&lt;&gt;1,((IF(M618="WON-EW",(((K618-1)*'MONTH 2'!$B$2)*(1-$B$3))+(((L618-1)*'MONTH 2'!$B$2)*(1-$B$3)),IF(M618="WON",(((K618-1)*'MONTH 2'!$B$2)*(1-$B$3)),IF(M618="PLACED",(((L618-1)*'MONTH 2'!$B$2)*(1-$B$3))-'MONTH 2'!$B$2,IF(J618=0,-'MONTH 2'!$B$2,-('MONTH 2'!$B$2*2))))))*E618),0))</f>
        <v>0</v>
      </c>
      <c r="U618">
        <f t="shared" si="20"/>
        <v>1</v>
      </c>
    </row>
    <row r="619" spans="8:21" ht="16" x14ac:dyDescent="0.2">
      <c r="H619" s="22"/>
      <c r="I619" s="22"/>
      <c r="J619" s="22"/>
      <c r="M619" s="17"/>
      <c r="N619" s="26">
        <f>((G619-1)*(1-(IF(H619="no",0,'MONTH 2'!$B$3)))+1)</f>
        <v>5.0000000000000044E-2</v>
      </c>
      <c r="O619" s="26">
        <f t="shared" si="21"/>
        <v>0</v>
      </c>
      <c r="P619" s="28">
        <f>IF(ISBLANK(M619),,IF(ISBLANK(F619),,(IF(M619="WON-EW",((((F619-1)*J619)*'MONTH 2'!$B$2)+('MONTH 2'!$B$2*(F619-1))),IF(M619="WON",((((F619-1)*J619)*'MONTH 2'!$B$2)+('MONTH 2'!$B$2*(F619-1))),IF(M619="PLACED",((((F619-1)*J619)*'MONTH 2'!$B$2)-'MONTH 2'!$B$2),IF(J619=0,-'MONTH 2'!$B$2,IF(J619=0,-'MONTH 2'!$B$2,-('MONTH 2'!$B$2*2)))))))*E619))</f>
        <v>0</v>
      </c>
      <c r="Q619" s="27">
        <f>IF(ISBLANK(M619),,IF(ISBLANK(G619),,(IF(M619="WON-EW",((((N619-1)*J619)*'MONTH 2'!$B$2)+('MONTH 2'!$B$2*(N619-1))),IF(M619="WON",((((N619-1)*J619)*'MONTH 2'!$B$2)+('MONTH 2'!$B$2*(N619-1))),IF(M619="PLACED",((((N619-1)*J619)*'MONTH 2'!$B$2)-'MONTH 2'!$B$2),IF(J619=0,-'MONTH 2'!$B$2,IF(J619=0,-'MONTH 2'!$B$2,-('MONTH 2'!$B$2*2)))))))*E619))</f>
        <v>0</v>
      </c>
      <c r="R619" s="27">
        <f>IF(ISBLANK(M619),,IF(U619&lt;&gt;1,((IF(M619="WON-EW",(((K619-1)*'MONTH 2'!$B$2)*(1-$B$3))+(((L619-1)*'MONTH 2'!$B$2)*(1-$B$3)),IF(M619="WON",(((K619-1)*'MONTH 2'!$B$2)*(1-$B$3)),IF(M619="PLACED",(((L619-1)*'MONTH 2'!$B$2)*(1-$B$3))-'MONTH 2'!$B$2,IF(J619=0,-'MONTH 2'!$B$2,-('MONTH 2'!$B$2*2))))))*E619),0))</f>
        <v>0</v>
      </c>
      <c r="U619">
        <f t="shared" si="20"/>
        <v>1</v>
      </c>
    </row>
    <row r="620" spans="8:21" ht="16" x14ac:dyDescent="0.2">
      <c r="H620" s="22"/>
      <c r="I620" s="22"/>
      <c r="J620" s="22"/>
      <c r="M620" s="17"/>
      <c r="N620" s="26">
        <f>((G620-1)*(1-(IF(H620="no",0,'MONTH 2'!$B$3)))+1)</f>
        <v>5.0000000000000044E-2</v>
      </c>
      <c r="O620" s="26">
        <f t="shared" si="21"/>
        <v>0</v>
      </c>
      <c r="P620" s="28">
        <f>IF(ISBLANK(M620),,IF(ISBLANK(F620),,(IF(M620="WON-EW",((((F620-1)*J620)*'MONTH 2'!$B$2)+('MONTH 2'!$B$2*(F620-1))),IF(M620="WON",((((F620-1)*J620)*'MONTH 2'!$B$2)+('MONTH 2'!$B$2*(F620-1))),IF(M620="PLACED",((((F620-1)*J620)*'MONTH 2'!$B$2)-'MONTH 2'!$B$2),IF(J620=0,-'MONTH 2'!$B$2,IF(J620=0,-'MONTH 2'!$B$2,-('MONTH 2'!$B$2*2)))))))*E620))</f>
        <v>0</v>
      </c>
      <c r="Q620" s="27">
        <f>IF(ISBLANK(M620),,IF(ISBLANK(G620),,(IF(M620="WON-EW",((((N620-1)*J620)*'MONTH 2'!$B$2)+('MONTH 2'!$B$2*(N620-1))),IF(M620="WON",((((N620-1)*J620)*'MONTH 2'!$B$2)+('MONTH 2'!$B$2*(N620-1))),IF(M620="PLACED",((((N620-1)*J620)*'MONTH 2'!$B$2)-'MONTH 2'!$B$2),IF(J620=0,-'MONTH 2'!$B$2,IF(J620=0,-'MONTH 2'!$B$2,-('MONTH 2'!$B$2*2)))))))*E620))</f>
        <v>0</v>
      </c>
      <c r="R620" s="27">
        <f>IF(ISBLANK(M620),,IF(U620&lt;&gt;1,((IF(M620="WON-EW",(((K620-1)*'MONTH 2'!$B$2)*(1-$B$3))+(((L620-1)*'MONTH 2'!$B$2)*(1-$B$3)),IF(M620="WON",(((K620-1)*'MONTH 2'!$B$2)*(1-$B$3)),IF(M620="PLACED",(((L620-1)*'MONTH 2'!$B$2)*(1-$B$3))-'MONTH 2'!$B$2,IF(J620=0,-'MONTH 2'!$B$2,-('MONTH 2'!$B$2*2))))))*E620),0))</f>
        <v>0</v>
      </c>
      <c r="U620">
        <f t="shared" si="20"/>
        <v>1</v>
      </c>
    </row>
    <row r="621" spans="8:21" ht="16" x14ac:dyDescent="0.2">
      <c r="H621" s="22"/>
      <c r="I621" s="22"/>
      <c r="J621" s="22"/>
      <c r="M621" s="17"/>
      <c r="N621" s="26">
        <f>((G621-1)*(1-(IF(H621="no",0,'MONTH 2'!$B$3)))+1)</f>
        <v>5.0000000000000044E-2</v>
      </c>
      <c r="O621" s="26">
        <f t="shared" si="21"/>
        <v>0</v>
      </c>
      <c r="P621" s="28">
        <f>IF(ISBLANK(M621),,IF(ISBLANK(F621),,(IF(M621="WON-EW",((((F621-1)*J621)*'MONTH 2'!$B$2)+('MONTH 2'!$B$2*(F621-1))),IF(M621="WON",((((F621-1)*J621)*'MONTH 2'!$B$2)+('MONTH 2'!$B$2*(F621-1))),IF(M621="PLACED",((((F621-1)*J621)*'MONTH 2'!$B$2)-'MONTH 2'!$B$2),IF(J621=0,-'MONTH 2'!$B$2,IF(J621=0,-'MONTH 2'!$B$2,-('MONTH 2'!$B$2*2)))))))*E621))</f>
        <v>0</v>
      </c>
      <c r="Q621" s="27">
        <f>IF(ISBLANK(M621),,IF(ISBLANK(G621),,(IF(M621="WON-EW",((((N621-1)*J621)*'MONTH 2'!$B$2)+('MONTH 2'!$B$2*(N621-1))),IF(M621="WON",((((N621-1)*J621)*'MONTH 2'!$B$2)+('MONTH 2'!$B$2*(N621-1))),IF(M621="PLACED",((((N621-1)*J621)*'MONTH 2'!$B$2)-'MONTH 2'!$B$2),IF(J621=0,-'MONTH 2'!$B$2,IF(J621=0,-'MONTH 2'!$B$2,-('MONTH 2'!$B$2*2)))))))*E621))</f>
        <v>0</v>
      </c>
      <c r="R621" s="27">
        <f>IF(ISBLANK(M621),,IF(U621&lt;&gt;1,((IF(M621="WON-EW",(((K621-1)*'MONTH 2'!$B$2)*(1-$B$3))+(((L621-1)*'MONTH 2'!$B$2)*(1-$B$3)),IF(M621="WON",(((K621-1)*'MONTH 2'!$B$2)*(1-$B$3)),IF(M621="PLACED",(((L621-1)*'MONTH 2'!$B$2)*(1-$B$3))-'MONTH 2'!$B$2,IF(J621=0,-'MONTH 2'!$B$2,-('MONTH 2'!$B$2*2))))))*E621),0))</f>
        <v>0</v>
      </c>
      <c r="U621">
        <f t="shared" si="20"/>
        <v>1</v>
      </c>
    </row>
    <row r="622" spans="8:21" ht="16" x14ac:dyDescent="0.2">
      <c r="H622" s="22"/>
      <c r="I622" s="22"/>
      <c r="J622" s="22"/>
      <c r="M622" s="17"/>
      <c r="N622" s="26">
        <f>((G622-1)*(1-(IF(H622="no",0,'MONTH 2'!$B$3)))+1)</f>
        <v>5.0000000000000044E-2</v>
      </c>
      <c r="O622" s="26">
        <f t="shared" si="21"/>
        <v>0</v>
      </c>
      <c r="P622" s="28">
        <f>IF(ISBLANK(M622),,IF(ISBLANK(F622),,(IF(M622="WON-EW",((((F622-1)*J622)*'MONTH 2'!$B$2)+('MONTH 2'!$B$2*(F622-1))),IF(M622="WON",((((F622-1)*J622)*'MONTH 2'!$B$2)+('MONTH 2'!$B$2*(F622-1))),IF(M622="PLACED",((((F622-1)*J622)*'MONTH 2'!$B$2)-'MONTH 2'!$B$2),IF(J622=0,-'MONTH 2'!$B$2,IF(J622=0,-'MONTH 2'!$B$2,-('MONTH 2'!$B$2*2)))))))*E622))</f>
        <v>0</v>
      </c>
      <c r="Q622" s="27">
        <f>IF(ISBLANK(M622),,IF(ISBLANK(G622),,(IF(M622="WON-EW",((((N622-1)*J622)*'MONTH 2'!$B$2)+('MONTH 2'!$B$2*(N622-1))),IF(M622="WON",((((N622-1)*J622)*'MONTH 2'!$B$2)+('MONTH 2'!$B$2*(N622-1))),IF(M622="PLACED",((((N622-1)*J622)*'MONTH 2'!$B$2)-'MONTH 2'!$B$2),IF(J622=0,-'MONTH 2'!$B$2,IF(J622=0,-'MONTH 2'!$B$2,-('MONTH 2'!$B$2*2)))))))*E622))</f>
        <v>0</v>
      </c>
      <c r="R622" s="27">
        <f>IF(ISBLANK(M622),,IF(U622&lt;&gt;1,((IF(M622="WON-EW",(((K622-1)*'MONTH 2'!$B$2)*(1-$B$3))+(((L622-1)*'MONTH 2'!$B$2)*(1-$B$3)),IF(M622="WON",(((K622-1)*'MONTH 2'!$B$2)*(1-$B$3)),IF(M622="PLACED",(((L622-1)*'MONTH 2'!$B$2)*(1-$B$3))-'MONTH 2'!$B$2,IF(J622=0,-'MONTH 2'!$B$2,-('MONTH 2'!$B$2*2))))))*E622),0))</f>
        <v>0</v>
      </c>
      <c r="U622">
        <f t="shared" si="20"/>
        <v>1</v>
      </c>
    </row>
    <row r="623" spans="8:21" ht="16" x14ac:dyDescent="0.2">
      <c r="H623" s="22"/>
      <c r="I623" s="22"/>
      <c r="J623" s="22"/>
      <c r="M623" s="17"/>
      <c r="N623" s="26">
        <f>((G623-1)*(1-(IF(H623="no",0,'MONTH 2'!$B$3)))+1)</f>
        <v>5.0000000000000044E-2</v>
      </c>
      <c r="O623" s="26">
        <f t="shared" si="21"/>
        <v>0</v>
      </c>
      <c r="P623" s="28">
        <f>IF(ISBLANK(M623),,IF(ISBLANK(F623),,(IF(M623="WON-EW",((((F623-1)*J623)*'MONTH 2'!$B$2)+('MONTH 2'!$B$2*(F623-1))),IF(M623="WON",((((F623-1)*J623)*'MONTH 2'!$B$2)+('MONTH 2'!$B$2*(F623-1))),IF(M623="PLACED",((((F623-1)*J623)*'MONTH 2'!$B$2)-'MONTH 2'!$B$2),IF(J623=0,-'MONTH 2'!$B$2,IF(J623=0,-'MONTH 2'!$B$2,-('MONTH 2'!$B$2*2)))))))*E623))</f>
        <v>0</v>
      </c>
      <c r="Q623" s="27">
        <f>IF(ISBLANK(M623),,IF(ISBLANK(G623),,(IF(M623="WON-EW",((((N623-1)*J623)*'MONTH 2'!$B$2)+('MONTH 2'!$B$2*(N623-1))),IF(M623="WON",((((N623-1)*J623)*'MONTH 2'!$B$2)+('MONTH 2'!$B$2*(N623-1))),IF(M623="PLACED",((((N623-1)*J623)*'MONTH 2'!$B$2)-'MONTH 2'!$B$2),IF(J623=0,-'MONTH 2'!$B$2,IF(J623=0,-'MONTH 2'!$B$2,-('MONTH 2'!$B$2*2)))))))*E623))</f>
        <v>0</v>
      </c>
      <c r="R623" s="27">
        <f>IF(ISBLANK(M623),,IF(U623&lt;&gt;1,((IF(M623="WON-EW",(((K623-1)*'MONTH 2'!$B$2)*(1-$B$3))+(((L623-1)*'MONTH 2'!$B$2)*(1-$B$3)),IF(M623="WON",(((K623-1)*'MONTH 2'!$B$2)*(1-$B$3)),IF(M623="PLACED",(((L623-1)*'MONTH 2'!$B$2)*(1-$B$3))-'MONTH 2'!$B$2,IF(J623=0,-'MONTH 2'!$B$2,-('MONTH 2'!$B$2*2))))))*E623),0))</f>
        <v>0</v>
      </c>
      <c r="U623">
        <f t="shared" si="20"/>
        <v>1</v>
      </c>
    </row>
    <row r="624" spans="8:21" ht="16" x14ac:dyDescent="0.2">
      <c r="H624" s="22"/>
      <c r="I624" s="22"/>
      <c r="J624" s="22"/>
      <c r="M624" s="17"/>
      <c r="N624" s="26">
        <f>((G624-1)*(1-(IF(H624="no",0,'MONTH 2'!$B$3)))+1)</f>
        <v>5.0000000000000044E-2</v>
      </c>
      <c r="O624" s="26">
        <f t="shared" si="21"/>
        <v>0</v>
      </c>
      <c r="P624" s="28">
        <f>IF(ISBLANK(M624),,IF(ISBLANK(F624),,(IF(M624="WON-EW",((((F624-1)*J624)*'MONTH 2'!$B$2)+('MONTH 2'!$B$2*(F624-1))),IF(M624="WON",((((F624-1)*J624)*'MONTH 2'!$B$2)+('MONTH 2'!$B$2*(F624-1))),IF(M624="PLACED",((((F624-1)*J624)*'MONTH 2'!$B$2)-'MONTH 2'!$B$2),IF(J624=0,-'MONTH 2'!$B$2,IF(J624=0,-'MONTH 2'!$B$2,-('MONTH 2'!$B$2*2)))))))*E624))</f>
        <v>0</v>
      </c>
      <c r="Q624" s="27">
        <f>IF(ISBLANK(M624),,IF(ISBLANK(G624),,(IF(M624="WON-EW",((((N624-1)*J624)*'MONTH 2'!$B$2)+('MONTH 2'!$B$2*(N624-1))),IF(M624="WON",((((N624-1)*J624)*'MONTH 2'!$B$2)+('MONTH 2'!$B$2*(N624-1))),IF(M624="PLACED",((((N624-1)*J624)*'MONTH 2'!$B$2)-'MONTH 2'!$B$2),IF(J624=0,-'MONTH 2'!$B$2,IF(J624=0,-'MONTH 2'!$B$2,-('MONTH 2'!$B$2*2)))))))*E624))</f>
        <v>0</v>
      </c>
      <c r="R624" s="27">
        <f>IF(ISBLANK(M624),,IF(U624&lt;&gt;1,((IF(M624="WON-EW",(((K624-1)*'MONTH 2'!$B$2)*(1-$B$3))+(((L624-1)*'MONTH 2'!$B$2)*(1-$B$3)),IF(M624="WON",(((K624-1)*'MONTH 2'!$B$2)*(1-$B$3)),IF(M624="PLACED",(((L624-1)*'MONTH 2'!$B$2)*(1-$B$3))-'MONTH 2'!$B$2,IF(J624=0,-'MONTH 2'!$B$2,-('MONTH 2'!$B$2*2))))))*E624),0))</f>
        <v>0</v>
      </c>
      <c r="U624">
        <f t="shared" si="20"/>
        <v>1</v>
      </c>
    </row>
    <row r="625" spans="8:21" ht="16" x14ac:dyDescent="0.2">
      <c r="H625" s="22"/>
      <c r="I625" s="22"/>
      <c r="J625" s="22"/>
      <c r="M625" s="17"/>
      <c r="N625" s="26">
        <f>((G625-1)*(1-(IF(H625="no",0,'MONTH 2'!$B$3)))+1)</f>
        <v>5.0000000000000044E-2</v>
      </c>
      <c r="O625" s="26">
        <f t="shared" si="21"/>
        <v>0</v>
      </c>
      <c r="P625" s="28">
        <f>IF(ISBLANK(M625),,IF(ISBLANK(F625),,(IF(M625="WON-EW",((((F625-1)*J625)*'MONTH 2'!$B$2)+('MONTH 2'!$B$2*(F625-1))),IF(M625="WON",((((F625-1)*J625)*'MONTH 2'!$B$2)+('MONTH 2'!$B$2*(F625-1))),IF(M625="PLACED",((((F625-1)*J625)*'MONTH 2'!$B$2)-'MONTH 2'!$B$2),IF(J625=0,-'MONTH 2'!$B$2,IF(J625=0,-'MONTH 2'!$B$2,-('MONTH 2'!$B$2*2)))))))*E625))</f>
        <v>0</v>
      </c>
      <c r="Q625" s="27">
        <f>IF(ISBLANK(M625),,IF(ISBLANK(G625),,(IF(M625="WON-EW",((((N625-1)*J625)*'MONTH 2'!$B$2)+('MONTH 2'!$B$2*(N625-1))),IF(M625="WON",((((N625-1)*J625)*'MONTH 2'!$B$2)+('MONTH 2'!$B$2*(N625-1))),IF(M625="PLACED",((((N625-1)*J625)*'MONTH 2'!$B$2)-'MONTH 2'!$B$2),IF(J625=0,-'MONTH 2'!$B$2,IF(J625=0,-'MONTH 2'!$B$2,-('MONTH 2'!$B$2*2)))))))*E625))</f>
        <v>0</v>
      </c>
      <c r="R625" s="27">
        <f>IF(ISBLANK(M625),,IF(U625&lt;&gt;1,((IF(M625="WON-EW",(((K625-1)*'MONTH 2'!$B$2)*(1-$B$3))+(((L625-1)*'MONTH 2'!$B$2)*(1-$B$3)),IF(M625="WON",(((K625-1)*'MONTH 2'!$B$2)*(1-$B$3)),IF(M625="PLACED",(((L625-1)*'MONTH 2'!$B$2)*(1-$B$3))-'MONTH 2'!$B$2,IF(J625=0,-'MONTH 2'!$B$2,-('MONTH 2'!$B$2*2))))))*E625),0))</f>
        <v>0</v>
      </c>
      <c r="U625">
        <f t="shared" si="20"/>
        <v>1</v>
      </c>
    </row>
    <row r="626" spans="8:21" ht="16" x14ac:dyDescent="0.2">
      <c r="H626" s="22"/>
      <c r="I626" s="22"/>
      <c r="J626" s="22"/>
      <c r="M626" s="17"/>
      <c r="N626" s="26">
        <f>((G626-1)*(1-(IF(H626="no",0,'MONTH 2'!$B$3)))+1)</f>
        <v>5.0000000000000044E-2</v>
      </c>
      <c r="O626" s="26">
        <f t="shared" si="21"/>
        <v>0</v>
      </c>
      <c r="P626" s="28">
        <f>IF(ISBLANK(M626),,IF(ISBLANK(F626),,(IF(M626="WON-EW",((((F626-1)*J626)*'MONTH 2'!$B$2)+('MONTH 2'!$B$2*(F626-1))),IF(M626="WON",((((F626-1)*J626)*'MONTH 2'!$B$2)+('MONTH 2'!$B$2*(F626-1))),IF(M626="PLACED",((((F626-1)*J626)*'MONTH 2'!$B$2)-'MONTH 2'!$B$2),IF(J626=0,-'MONTH 2'!$B$2,IF(J626=0,-'MONTH 2'!$B$2,-('MONTH 2'!$B$2*2)))))))*E626))</f>
        <v>0</v>
      </c>
      <c r="Q626" s="27">
        <f>IF(ISBLANK(M626),,IF(ISBLANK(G626),,(IF(M626="WON-EW",((((N626-1)*J626)*'MONTH 2'!$B$2)+('MONTH 2'!$B$2*(N626-1))),IF(M626="WON",((((N626-1)*J626)*'MONTH 2'!$B$2)+('MONTH 2'!$B$2*(N626-1))),IF(M626="PLACED",((((N626-1)*J626)*'MONTH 2'!$B$2)-'MONTH 2'!$B$2),IF(J626=0,-'MONTH 2'!$B$2,IF(J626=0,-'MONTH 2'!$B$2,-('MONTH 2'!$B$2*2)))))))*E626))</f>
        <v>0</v>
      </c>
      <c r="R626" s="27">
        <f>IF(ISBLANK(M626),,IF(U626&lt;&gt;1,((IF(M626="WON-EW",(((K626-1)*'MONTH 2'!$B$2)*(1-$B$3))+(((L626-1)*'MONTH 2'!$B$2)*(1-$B$3)),IF(M626="WON",(((K626-1)*'MONTH 2'!$B$2)*(1-$B$3)),IF(M626="PLACED",(((L626-1)*'MONTH 2'!$B$2)*(1-$B$3))-'MONTH 2'!$B$2,IF(J626=0,-'MONTH 2'!$B$2,-('MONTH 2'!$B$2*2))))))*E626),0))</f>
        <v>0</v>
      </c>
      <c r="U626">
        <f t="shared" si="20"/>
        <v>1</v>
      </c>
    </row>
    <row r="627" spans="8:21" ht="16" x14ac:dyDescent="0.2">
      <c r="H627" s="22"/>
      <c r="I627" s="22"/>
      <c r="J627" s="22"/>
      <c r="M627" s="17"/>
      <c r="N627" s="26">
        <f>((G627-1)*(1-(IF(H627="no",0,'MONTH 2'!$B$3)))+1)</f>
        <v>5.0000000000000044E-2</v>
      </c>
      <c r="O627" s="26">
        <f t="shared" si="21"/>
        <v>0</v>
      </c>
      <c r="P627" s="28">
        <f>IF(ISBLANK(M627),,IF(ISBLANK(F627),,(IF(M627="WON-EW",((((F627-1)*J627)*'MONTH 2'!$B$2)+('MONTH 2'!$B$2*(F627-1))),IF(M627="WON",((((F627-1)*J627)*'MONTH 2'!$B$2)+('MONTH 2'!$B$2*(F627-1))),IF(M627="PLACED",((((F627-1)*J627)*'MONTH 2'!$B$2)-'MONTH 2'!$B$2),IF(J627=0,-'MONTH 2'!$B$2,IF(J627=0,-'MONTH 2'!$B$2,-('MONTH 2'!$B$2*2)))))))*E627))</f>
        <v>0</v>
      </c>
      <c r="Q627" s="27">
        <f>IF(ISBLANK(M627),,IF(ISBLANK(G627),,(IF(M627="WON-EW",((((N627-1)*J627)*'MONTH 2'!$B$2)+('MONTH 2'!$B$2*(N627-1))),IF(M627="WON",((((N627-1)*J627)*'MONTH 2'!$B$2)+('MONTH 2'!$B$2*(N627-1))),IF(M627="PLACED",((((N627-1)*J627)*'MONTH 2'!$B$2)-'MONTH 2'!$B$2),IF(J627=0,-'MONTH 2'!$B$2,IF(J627=0,-'MONTH 2'!$B$2,-('MONTH 2'!$B$2*2)))))))*E627))</f>
        <v>0</v>
      </c>
      <c r="R627" s="27">
        <f>IF(ISBLANK(M627),,IF(U627&lt;&gt;1,((IF(M627="WON-EW",(((K627-1)*'MONTH 2'!$B$2)*(1-$B$3))+(((L627-1)*'MONTH 2'!$B$2)*(1-$B$3)),IF(M627="WON",(((K627-1)*'MONTH 2'!$B$2)*(1-$B$3)),IF(M627="PLACED",(((L627-1)*'MONTH 2'!$B$2)*(1-$B$3))-'MONTH 2'!$B$2,IF(J627=0,-'MONTH 2'!$B$2,-('MONTH 2'!$B$2*2))))))*E627),0))</f>
        <v>0</v>
      </c>
      <c r="U627">
        <f t="shared" si="20"/>
        <v>1</v>
      </c>
    </row>
    <row r="628" spans="8:21" ht="16" x14ac:dyDescent="0.2">
      <c r="H628" s="22"/>
      <c r="I628" s="22"/>
      <c r="J628" s="22"/>
      <c r="M628" s="17"/>
      <c r="N628" s="26">
        <f>((G628-1)*(1-(IF(H628="no",0,'MONTH 2'!$B$3)))+1)</f>
        <v>5.0000000000000044E-2</v>
      </c>
      <c r="O628" s="26">
        <f t="shared" si="21"/>
        <v>0</v>
      </c>
      <c r="P628" s="28">
        <f>IF(ISBLANK(M628),,IF(ISBLANK(F628),,(IF(M628="WON-EW",((((F628-1)*J628)*'MONTH 2'!$B$2)+('MONTH 2'!$B$2*(F628-1))),IF(M628="WON",((((F628-1)*J628)*'MONTH 2'!$B$2)+('MONTH 2'!$B$2*(F628-1))),IF(M628="PLACED",((((F628-1)*J628)*'MONTH 2'!$B$2)-'MONTH 2'!$B$2),IF(J628=0,-'MONTH 2'!$B$2,IF(J628=0,-'MONTH 2'!$B$2,-('MONTH 2'!$B$2*2)))))))*E628))</f>
        <v>0</v>
      </c>
      <c r="Q628" s="27">
        <f>IF(ISBLANK(M628),,IF(ISBLANK(G628),,(IF(M628="WON-EW",((((N628-1)*J628)*'MONTH 2'!$B$2)+('MONTH 2'!$B$2*(N628-1))),IF(M628="WON",((((N628-1)*J628)*'MONTH 2'!$B$2)+('MONTH 2'!$B$2*(N628-1))),IF(M628="PLACED",((((N628-1)*J628)*'MONTH 2'!$B$2)-'MONTH 2'!$B$2),IF(J628=0,-'MONTH 2'!$B$2,IF(J628=0,-'MONTH 2'!$B$2,-('MONTH 2'!$B$2*2)))))))*E628))</f>
        <v>0</v>
      </c>
      <c r="R628" s="27">
        <f>IF(ISBLANK(M628),,IF(U628&lt;&gt;1,((IF(M628="WON-EW",(((K628-1)*'MONTH 2'!$B$2)*(1-$B$3))+(((L628-1)*'MONTH 2'!$B$2)*(1-$B$3)),IF(M628="WON",(((K628-1)*'MONTH 2'!$B$2)*(1-$B$3)),IF(M628="PLACED",(((L628-1)*'MONTH 2'!$B$2)*(1-$B$3))-'MONTH 2'!$B$2,IF(J628=0,-'MONTH 2'!$B$2,-('MONTH 2'!$B$2*2))))))*E628),0))</f>
        <v>0</v>
      </c>
      <c r="U628">
        <f t="shared" si="20"/>
        <v>1</v>
      </c>
    </row>
    <row r="629" spans="8:21" ht="16" x14ac:dyDescent="0.2">
      <c r="H629" s="22"/>
      <c r="I629" s="22"/>
      <c r="J629" s="22"/>
      <c r="M629" s="17"/>
      <c r="N629" s="26">
        <f>((G629-1)*(1-(IF(H629="no",0,'MONTH 2'!$B$3)))+1)</f>
        <v>5.0000000000000044E-2</v>
      </c>
      <c r="O629" s="26">
        <f t="shared" si="21"/>
        <v>0</v>
      </c>
      <c r="P629" s="28">
        <f>IF(ISBLANK(M629),,IF(ISBLANK(F629),,(IF(M629="WON-EW",((((F629-1)*J629)*'MONTH 2'!$B$2)+('MONTH 2'!$B$2*(F629-1))),IF(M629="WON",((((F629-1)*J629)*'MONTH 2'!$B$2)+('MONTH 2'!$B$2*(F629-1))),IF(M629="PLACED",((((F629-1)*J629)*'MONTH 2'!$B$2)-'MONTH 2'!$B$2),IF(J629=0,-'MONTH 2'!$B$2,IF(J629=0,-'MONTH 2'!$B$2,-('MONTH 2'!$B$2*2)))))))*E629))</f>
        <v>0</v>
      </c>
      <c r="Q629" s="27">
        <f>IF(ISBLANK(M629),,IF(ISBLANK(G629),,(IF(M629="WON-EW",((((N629-1)*J629)*'MONTH 2'!$B$2)+('MONTH 2'!$B$2*(N629-1))),IF(M629="WON",((((N629-1)*J629)*'MONTH 2'!$B$2)+('MONTH 2'!$B$2*(N629-1))),IF(M629="PLACED",((((N629-1)*J629)*'MONTH 2'!$B$2)-'MONTH 2'!$B$2),IF(J629=0,-'MONTH 2'!$B$2,IF(J629=0,-'MONTH 2'!$B$2,-('MONTH 2'!$B$2*2)))))))*E629))</f>
        <v>0</v>
      </c>
      <c r="R629" s="27">
        <f>IF(ISBLANK(M629),,IF(U629&lt;&gt;1,((IF(M629="WON-EW",(((K629-1)*'MONTH 2'!$B$2)*(1-$B$3))+(((L629-1)*'MONTH 2'!$B$2)*(1-$B$3)),IF(M629="WON",(((K629-1)*'MONTH 2'!$B$2)*(1-$B$3)),IF(M629="PLACED",(((L629-1)*'MONTH 2'!$B$2)*(1-$B$3))-'MONTH 2'!$B$2,IF(J629=0,-'MONTH 2'!$B$2,-('MONTH 2'!$B$2*2))))))*E629),0))</f>
        <v>0</v>
      </c>
      <c r="U629">
        <f t="shared" si="20"/>
        <v>1</v>
      </c>
    </row>
    <row r="630" spans="8:21" ht="16" x14ac:dyDescent="0.2">
      <c r="H630" s="22"/>
      <c r="I630" s="22"/>
      <c r="J630" s="22"/>
      <c r="M630" s="17"/>
      <c r="N630" s="26">
        <f>((G630-1)*(1-(IF(H630="no",0,'MONTH 2'!$B$3)))+1)</f>
        <v>5.0000000000000044E-2</v>
      </c>
      <c r="O630" s="26">
        <f t="shared" si="21"/>
        <v>0</v>
      </c>
      <c r="P630" s="28">
        <f>IF(ISBLANK(M630),,IF(ISBLANK(F630),,(IF(M630="WON-EW",((((F630-1)*J630)*'MONTH 2'!$B$2)+('MONTH 2'!$B$2*(F630-1))),IF(M630="WON",((((F630-1)*J630)*'MONTH 2'!$B$2)+('MONTH 2'!$B$2*(F630-1))),IF(M630="PLACED",((((F630-1)*J630)*'MONTH 2'!$B$2)-'MONTH 2'!$B$2),IF(J630=0,-'MONTH 2'!$B$2,IF(J630=0,-'MONTH 2'!$B$2,-('MONTH 2'!$B$2*2)))))))*E630))</f>
        <v>0</v>
      </c>
      <c r="Q630" s="27">
        <f>IF(ISBLANK(M630),,IF(ISBLANK(G630),,(IF(M630="WON-EW",((((N630-1)*J630)*'MONTH 2'!$B$2)+('MONTH 2'!$B$2*(N630-1))),IF(M630="WON",((((N630-1)*J630)*'MONTH 2'!$B$2)+('MONTH 2'!$B$2*(N630-1))),IF(M630="PLACED",((((N630-1)*J630)*'MONTH 2'!$B$2)-'MONTH 2'!$B$2),IF(J630=0,-'MONTH 2'!$B$2,IF(J630=0,-'MONTH 2'!$B$2,-('MONTH 2'!$B$2*2)))))))*E630))</f>
        <v>0</v>
      </c>
      <c r="R630" s="27">
        <f>IF(ISBLANK(M630),,IF(U630&lt;&gt;1,((IF(M630="WON-EW",(((K630-1)*'MONTH 2'!$B$2)*(1-$B$3))+(((L630-1)*'MONTH 2'!$B$2)*(1-$B$3)),IF(M630="WON",(((K630-1)*'MONTH 2'!$B$2)*(1-$B$3)),IF(M630="PLACED",(((L630-1)*'MONTH 2'!$B$2)*(1-$B$3))-'MONTH 2'!$B$2,IF(J630=0,-'MONTH 2'!$B$2,-('MONTH 2'!$B$2*2))))))*E630),0))</f>
        <v>0</v>
      </c>
      <c r="U630">
        <f t="shared" si="20"/>
        <v>1</v>
      </c>
    </row>
    <row r="631" spans="8:21" ht="16" x14ac:dyDescent="0.2">
      <c r="H631" s="22"/>
      <c r="I631" s="22"/>
      <c r="J631" s="22"/>
      <c r="M631" s="17"/>
      <c r="N631" s="26">
        <f>((G631-1)*(1-(IF(H631="no",0,'MONTH 2'!$B$3)))+1)</f>
        <v>5.0000000000000044E-2</v>
      </c>
      <c r="O631" s="26">
        <f t="shared" si="21"/>
        <v>0</v>
      </c>
      <c r="P631" s="28">
        <f>IF(ISBLANK(M631),,IF(ISBLANK(F631),,(IF(M631="WON-EW",((((F631-1)*J631)*'MONTH 2'!$B$2)+('MONTH 2'!$B$2*(F631-1))),IF(M631="WON",((((F631-1)*J631)*'MONTH 2'!$B$2)+('MONTH 2'!$B$2*(F631-1))),IF(M631="PLACED",((((F631-1)*J631)*'MONTH 2'!$B$2)-'MONTH 2'!$B$2),IF(J631=0,-'MONTH 2'!$B$2,IF(J631=0,-'MONTH 2'!$B$2,-('MONTH 2'!$B$2*2)))))))*E631))</f>
        <v>0</v>
      </c>
      <c r="Q631" s="27">
        <f>IF(ISBLANK(M631),,IF(ISBLANK(G631),,(IF(M631="WON-EW",((((N631-1)*J631)*'MONTH 2'!$B$2)+('MONTH 2'!$B$2*(N631-1))),IF(M631="WON",((((N631-1)*J631)*'MONTH 2'!$B$2)+('MONTH 2'!$B$2*(N631-1))),IF(M631="PLACED",((((N631-1)*J631)*'MONTH 2'!$B$2)-'MONTH 2'!$B$2),IF(J631=0,-'MONTH 2'!$B$2,IF(J631=0,-'MONTH 2'!$B$2,-('MONTH 2'!$B$2*2)))))))*E631))</f>
        <v>0</v>
      </c>
      <c r="R631" s="27">
        <f>IF(ISBLANK(M631),,IF(U631&lt;&gt;1,((IF(M631="WON-EW",(((K631-1)*'MONTH 2'!$B$2)*(1-$B$3))+(((L631-1)*'MONTH 2'!$B$2)*(1-$B$3)),IF(M631="WON",(((K631-1)*'MONTH 2'!$B$2)*(1-$B$3)),IF(M631="PLACED",(((L631-1)*'MONTH 2'!$B$2)*(1-$B$3))-'MONTH 2'!$B$2,IF(J631=0,-'MONTH 2'!$B$2,-('MONTH 2'!$B$2*2))))))*E631),0))</f>
        <v>0</v>
      </c>
      <c r="U631">
        <f t="shared" si="20"/>
        <v>1</v>
      </c>
    </row>
    <row r="632" spans="8:21" ht="16" x14ac:dyDescent="0.2">
      <c r="H632" s="22"/>
      <c r="I632" s="22"/>
      <c r="J632" s="22"/>
      <c r="M632" s="17"/>
      <c r="N632" s="26">
        <f>((G632-1)*(1-(IF(H632="no",0,'MONTH 2'!$B$3)))+1)</f>
        <v>5.0000000000000044E-2</v>
      </c>
      <c r="O632" s="26">
        <f t="shared" si="21"/>
        <v>0</v>
      </c>
      <c r="P632" s="28">
        <f>IF(ISBLANK(M632),,IF(ISBLANK(F632),,(IF(M632="WON-EW",((((F632-1)*J632)*'MONTH 2'!$B$2)+('MONTH 2'!$B$2*(F632-1))),IF(M632="WON",((((F632-1)*J632)*'MONTH 2'!$B$2)+('MONTH 2'!$B$2*(F632-1))),IF(M632="PLACED",((((F632-1)*J632)*'MONTH 2'!$B$2)-'MONTH 2'!$B$2),IF(J632=0,-'MONTH 2'!$B$2,IF(J632=0,-'MONTH 2'!$B$2,-('MONTH 2'!$B$2*2)))))))*E632))</f>
        <v>0</v>
      </c>
      <c r="Q632" s="27">
        <f>IF(ISBLANK(M632),,IF(ISBLANK(G632),,(IF(M632="WON-EW",((((N632-1)*J632)*'MONTH 2'!$B$2)+('MONTH 2'!$B$2*(N632-1))),IF(M632="WON",((((N632-1)*J632)*'MONTH 2'!$B$2)+('MONTH 2'!$B$2*(N632-1))),IF(M632="PLACED",((((N632-1)*J632)*'MONTH 2'!$B$2)-'MONTH 2'!$B$2),IF(J632=0,-'MONTH 2'!$B$2,IF(J632=0,-'MONTH 2'!$B$2,-('MONTH 2'!$B$2*2)))))))*E632))</f>
        <v>0</v>
      </c>
      <c r="R632" s="27">
        <f>IF(ISBLANK(M632),,IF(U632&lt;&gt;1,((IF(M632="WON-EW",(((K632-1)*'MONTH 2'!$B$2)*(1-$B$3))+(((L632-1)*'MONTH 2'!$B$2)*(1-$B$3)),IF(M632="WON",(((K632-1)*'MONTH 2'!$B$2)*(1-$B$3)),IF(M632="PLACED",(((L632-1)*'MONTH 2'!$B$2)*(1-$B$3))-'MONTH 2'!$B$2,IF(J632=0,-'MONTH 2'!$B$2,-('MONTH 2'!$B$2*2))))))*E632),0))</f>
        <v>0</v>
      </c>
      <c r="U632">
        <f t="shared" si="20"/>
        <v>1</v>
      </c>
    </row>
    <row r="633" spans="8:21" ht="16" x14ac:dyDescent="0.2">
      <c r="H633" s="22"/>
      <c r="I633" s="22"/>
      <c r="J633" s="22"/>
      <c r="M633" s="17"/>
      <c r="N633" s="26">
        <f>((G633-1)*(1-(IF(H633="no",0,'MONTH 2'!$B$3)))+1)</f>
        <v>5.0000000000000044E-2</v>
      </c>
      <c r="O633" s="26">
        <f t="shared" si="21"/>
        <v>0</v>
      </c>
      <c r="P633" s="28">
        <f>IF(ISBLANK(M633),,IF(ISBLANK(F633),,(IF(M633="WON-EW",((((F633-1)*J633)*'MONTH 2'!$B$2)+('MONTH 2'!$B$2*(F633-1))),IF(M633="WON",((((F633-1)*J633)*'MONTH 2'!$B$2)+('MONTH 2'!$B$2*(F633-1))),IF(M633="PLACED",((((F633-1)*J633)*'MONTH 2'!$B$2)-'MONTH 2'!$B$2),IF(J633=0,-'MONTH 2'!$B$2,IF(J633=0,-'MONTH 2'!$B$2,-('MONTH 2'!$B$2*2)))))))*E633))</f>
        <v>0</v>
      </c>
      <c r="Q633" s="27">
        <f>IF(ISBLANK(M633),,IF(ISBLANK(G633),,(IF(M633="WON-EW",((((N633-1)*J633)*'MONTH 2'!$B$2)+('MONTH 2'!$B$2*(N633-1))),IF(M633="WON",((((N633-1)*J633)*'MONTH 2'!$B$2)+('MONTH 2'!$B$2*(N633-1))),IF(M633="PLACED",((((N633-1)*J633)*'MONTH 2'!$B$2)-'MONTH 2'!$B$2),IF(J633=0,-'MONTH 2'!$B$2,IF(J633=0,-'MONTH 2'!$B$2,-('MONTH 2'!$B$2*2)))))))*E633))</f>
        <v>0</v>
      </c>
      <c r="R633" s="27">
        <f>IF(ISBLANK(M633),,IF(U633&lt;&gt;1,((IF(M633="WON-EW",(((K633-1)*'MONTH 2'!$B$2)*(1-$B$3))+(((L633-1)*'MONTH 2'!$B$2)*(1-$B$3)),IF(M633="WON",(((K633-1)*'MONTH 2'!$B$2)*(1-$B$3)),IF(M633="PLACED",(((L633-1)*'MONTH 2'!$B$2)*(1-$B$3))-'MONTH 2'!$B$2,IF(J633=0,-'MONTH 2'!$B$2,-('MONTH 2'!$B$2*2))))))*E633),0))</f>
        <v>0</v>
      </c>
      <c r="U633">
        <f t="shared" si="20"/>
        <v>1</v>
      </c>
    </row>
    <row r="634" spans="8:21" ht="16" x14ac:dyDescent="0.2">
      <c r="H634" s="22"/>
      <c r="I634" s="22"/>
      <c r="J634" s="22"/>
      <c r="M634" s="17"/>
      <c r="N634" s="26">
        <f>((G634-1)*(1-(IF(H634="no",0,'MONTH 2'!$B$3)))+1)</f>
        <v>5.0000000000000044E-2</v>
      </c>
      <c r="O634" s="26">
        <f t="shared" si="21"/>
        <v>0</v>
      </c>
      <c r="P634" s="28">
        <f>IF(ISBLANK(M634),,IF(ISBLANK(F634),,(IF(M634="WON-EW",((((F634-1)*J634)*'MONTH 2'!$B$2)+('MONTH 2'!$B$2*(F634-1))),IF(M634="WON",((((F634-1)*J634)*'MONTH 2'!$B$2)+('MONTH 2'!$B$2*(F634-1))),IF(M634="PLACED",((((F634-1)*J634)*'MONTH 2'!$B$2)-'MONTH 2'!$B$2),IF(J634=0,-'MONTH 2'!$B$2,IF(J634=0,-'MONTH 2'!$B$2,-('MONTH 2'!$B$2*2)))))))*E634))</f>
        <v>0</v>
      </c>
      <c r="Q634" s="27">
        <f>IF(ISBLANK(M634),,IF(ISBLANK(G634),,(IF(M634="WON-EW",((((N634-1)*J634)*'MONTH 2'!$B$2)+('MONTH 2'!$B$2*(N634-1))),IF(M634="WON",((((N634-1)*J634)*'MONTH 2'!$B$2)+('MONTH 2'!$B$2*(N634-1))),IF(M634="PLACED",((((N634-1)*J634)*'MONTH 2'!$B$2)-'MONTH 2'!$B$2),IF(J634=0,-'MONTH 2'!$B$2,IF(J634=0,-'MONTH 2'!$B$2,-('MONTH 2'!$B$2*2)))))))*E634))</f>
        <v>0</v>
      </c>
      <c r="R634" s="27">
        <f>IF(ISBLANK(M634),,IF(U634&lt;&gt;1,((IF(M634="WON-EW",(((K634-1)*'MONTH 2'!$B$2)*(1-$B$3))+(((L634-1)*'MONTH 2'!$B$2)*(1-$B$3)),IF(M634="WON",(((K634-1)*'MONTH 2'!$B$2)*(1-$B$3)),IF(M634="PLACED",(((L634-1)*'MONTH 2'!$B$2)*(1-$B$3))-'MONTH 2'!$B$2,IF(J634=0,-'MONTH 2'!$B$2,-('MONTH 2'!$B$2*2))))))*E634),0))</f>
        <v>0</v>
      </c>
      <c r="U634">
        <f t="shared" si="20"/>
        <v>1</v>
      </c>
    </row>
    <row r="635" spans="8:21" ht="16" x14ac:dyDescent="0.2">
      <c r="H635" s="22"/>
      <c r="I635" s="22"/>
      <c r="J635" s="22"/>
      <c r="M635" s="17"/>
      <c r="N635" s="26">
        <f>((G635-1)*(1-(IF(H635="no",0,'MONTH 2'!$B$3)))+1)</f>
        <v>5.0000000000000044E-2</v>
      </c>
      <c r="O635" s="26">
        <f t="shared" si="21"/>
        <v>0</v>
      </c>
      <c r="P635" s="28">
        <f>IF(ISBLANK(M635),,IF(ISBLANK(F635),,(IF(M635="WON-EW",((((F635-1)*J635)*'MONTH 2'!$B$2)+('MONTH 2'!$B$2*(F635-1))),IF(M635="WON",((((F635-1)*J635)*'MONTH 2'!$B$2)+('MONTH 2'!$B$2*(F635-1))),IF(M635="PLACED",((((F635-1)*J635)*'MONTH 2'!$B$2)-'MONTH 2'!$B$2),IF(J635=0,-'MONTH 2'!$B$2,IF(J635=0,-'MONTH 2'!$B$2,-('MONTH 2'!$B$2*2)))))))*E635))</f>
        <v>0</v>
      </c>
      <c r="Q635" s="27">
        <f>IF(ISBLANK(M635),,IF(ISBLANK(G635),,(IF(M635="WON-EW",((((N635-1)*J635)*'MONTH 2'!$B$2)+('MONTH 2'!$B$2*(N635-1))),IF(M635="WON",((((N635-1)*J635)*'MONTH 2'!$B$2)+('MONTH 2'!$B$2*(N635-1))),IF(M635="PLACED",((((N635-1)*J635)*'MONTH 2'!$B$2)-'MONTH 2'!$B$2),IF(J635=0,-'MONTH 2'!$B$2,IF(J635=0,-'MONTH 2'!$B$2,-('MONTH 2'!$B$2*2)))))))*E635))</f>
        <v>0</v>
      </c>
      <c r="R635" s="27">
        <f>IF(ISBLANK(M635),,IF(U635&lt;&gt;1,((IF(M635="WON-EW",(((K635-1)*'MONTH 2'!$B$2)*(1-$B$3))+(((L635-1)*'MONTH 2'!$B$2)*(1-$B$3)),IF(M635="WON",(((K635-1)*'MONTH 2'!$B$2)*(1-$B$3)),IF(M635="PLACED",(((L635-1)*'MONTH 2'!$B$2)*(1-$B$3))-'MONTH 2'!$B$2,IF(J635=0,-'MONTH 2'!$B$2,-('MONTH 2'!$B$2*2))))))*E635),0))</f>
        <v>0</v>
      </c>
      <c r="U635">
        <f t="shared" si="20"/>
        <v>1</v>
      </c>
    </row>
    <row r="636" spans="8:21" ht="16" x14ac:dyDescent="0.2">
      <c r="H636" s="22"/>
      <c r="I636" s="22"/>
      <c r="J636" s="22"/>
      <c r="M636" s="17"/>
      <c r="N636" s="26">
        <f>((G636-1)*(1-(IF(H636="no",0,'MONTH 2'!$B$3)))+1)</f>
        <v>5.0000000000000044E-2</v>
      </c>
      <c r="O636" s="26">
        <f t="shared" si="21"/>
        <v>0</v>
      </c>
      <c r="P636" s="28">
        <f>IF(ISBLANK(M636),,IF(ISBLANK(F636),,(IF(M636="WON-EW",((((F636-1)*J636)*'MONTH 2'!$B$2)+('MONTH 2'!$B$2*(F636-1))),IF(M636="WON",((((F636-1)*J636)*'MONTH 2'!$B$2)+('MONTH 2'!$B$2*(F636-1))),IF(M636="PLACED",((((F636-1)*J636)*'MONTH 2'!$B$2)-'MONTH 2'!$B$2),IF(J636=0,-'MONTH 2'!$B$2,IF(J636=0,-'MONTH 2'!$B$2,-('MONTH 2'!$B$2*2)))))))*E636))</f>
        <v>0</v>
      </c>
      <c r="Q636" s="27">
        <f>IF(ISBLANK(M636),,IF(ISBLANK(G636),,(IF(M636="WON-EW",((((N636-1)*J636)*'MONTH 2'!$B$2)+('MONTH 2'!$B$2*(N636-1))),IF(M636="WON",((((N636-1)*J636)*'MONTH 2'!$B$2)+('MONTH 2'!$B$2*(N636-1))),IF(M636="PLACED",((((N636-1)*J636)*'MONTH 2'!$B$2)-'MONTH 2'!$B$2),IF(J636=0,-'MONTH 2'!$B$2,IF(J636=0,-'MONTH 2'!$B$2,-('MONTH 2'!$B$2*2)))))))*E636))</f>
        <v>0</v>
      </c>
      <c r="R636" s="27">
        <f>IF(ISBLANK(M636),,IF(U636&lt;&gt;1,((IF(M636="WON-EW",(((K636-1)*'MONTH 2'!$B$2)*(1-$B$3))+(((L636-1)*'MONTH 2'!$B$2)*(1-$B$3)),IF(M636="WON",(((K636-1)*'MONTH 2'!$B$2)*(1-$B$3)),IF(M636="PLACED",(((L636-1)*'MONTH 2'!$B$2)*(1-$B$3))-'MONTH 2'!$B$2,IF(J636=0,-'MONTH 2'!$B$2,-('MONTH 2'!$B$2*2))))))*E636),0))</f>
        <v>0</v>
      </c>
      <c r="U636">
        <f t="shared" si="20"/>
        <v>1</v>
      </c>
    </row>
    <row r="637" spans="8:21" ht="16" x14ac:dyDescent="0.2">
      <c r="H637" s="22"/>
      <c r="I637" s="22"/>
      <c r="J637" s="22"/>
      <c r="M637" s="17"/>
      <c r="N637" s="26">
        <f>((G637-1)*(1-(IF(H637="no",0,'MONTH 2'!$B$3)))+1)</f>
        <v>5.0000000000000044E-2</v>
      </c>
      <c r="O637" s="26">
        <f t="shared" si="21"/>
        <v>0</v>
      </c>
      <c r="P637" s="28">
        <f>IF(ISBLANK(M637),,IF(ISBLANK(F637),,(IF(M637="WON-EW",((((F637-1)*J637)*'MONTH 2'!$B$2)+('MONTH 2'!$B$2*(F637-1))),IF(M637="WON",((((F637-1)*J637)*'MONTH 2'!$B$2)+('MONTH 2'!$B$2*(F637-1))),IF(M637="PLACED",((((F637-1)*J637)*'MONTH 2'!$B$2)-'MONTH 2'!$B$2),IF(J637=0,-'MONTH 2'!$B$2,IF(J637=0,-'MONTH 2'!$B$2,-('MONTH 2'!$B$2*2)))))))*E637))</f>
        <v>0</v>
      </c>
      <c r="Q637" s="27">
        <f>IF(ISBLANK(M637),,IF(ISBLANK(G637),,(IF(M637="WON-EW",((((N637-1)*J637)*'MONTH 2'!$B$2)+('MONTH 2'!$B$2*(N637-1))),IF(M637="WON",((((N637-1)*J637)*'MONTH 2'!$B$2)+('MONTH 2'!$B$2*(N637-1))),IF(M637="PLACED",((((N637-1)*J637)*'MONTH 2'!$B$2)-'MONTH 2'!$B$2),IF(J637=0,-'MONTH 2'!$B$2,IF(J637=0,-'MONTH 2'!$B$2,-('MONTH 2'!$B$2*2)))))))*E637))</f>
        <v>0</v>
      </c>
      <c r="R637" s="27">
        <f>IF(ISBLANK(M637),,IF(U637&lt;&gt;1,((IF(M637="WON-EW",(((K637-1)*'MONTH 2'!$B$2)*(1-$B$3))+(((L637-1)*'MONTH 2'!$B$2)*(1-$B$3)),IF(M637="WON",(((K637-1)*'MONTH 2'!$B$2)*(1-$B$3)),IF(M637="PLACED",(((L637-1)*'MONTH 2'!$B$2)*(1-$B$3))-'MONTH 2'!$B$2,IF(J637=0,-'MONTH 2'!$B$2,-('MONTH 2'!$B$2*2))))))*E637),0))</f>
        <v>0</v>
      </c>
      <c r="U637">
        <f t="shared" si="20"/>
        <v>1</v>
      </c>
    </row>
    <row r="638" spans="8:21" ht="16" x14ac:dyDescent="0.2">
      <c r="H638" s="22"/>
      <c r="I638" s="22"/>
      <c r="J638" s="22"/>
      <c r="M638" s="17"/>
      <c r="N638" s="26">
        <f>((G638-1)*(1-(IF(H638="no",0,'MONTH 2'!$B$3)))+1)</f>
        <v>5.0000000000000044E-2</v>
      </c>
      <c r="O638" s="26">
        <f t="shared" si="21"/>
        <v>0</v>
      </c>
      <c r="P638" s="28">
        <f>IF(ISBLANK(M638),,IF(ISBLANK(F638),,(IF(M638="WON-EW",((((F638-1)*J638)*'MONTH 2'!$B$2)+('MONTH 2'!$B$2*(F638-1))),IF(M638="WON",((((F638-1)*J638)*'MONTH 2'!$B$2)+('MONTH 2'!$B$2*(F638-1))),IF(M638="PLACED",((((F638-1)*J638)*'MONTH 2'!$B$2)-'MONTH 2'!$B$2),IF(J638=0,-'MONTH 2'!$B$2,IF(J638=0,-'MONTH 2'!$B$2,-('MONTH 2'!$B$2*2)))))))*E638))</f>
        <v>0</v>
      </c>
      <c r="Q638" s="27">
        <f>IF(ISBLANK(M638),,IF(ISBLANK(G638),,(IF(M638="WON-EW",((((N638-1)*J638)*'MONTH 2'!$B$2)+('MONTH 2'!$B$2*(N638-1))),IF(M638="WON",((((N638-1)*J638)*'MONTH 2'!$B$2)+('MONTH 2'!$B$2*(N638-1))),IF(M638="PLACED",((((N638-1)*J638)*'MONTH 2'!$B$2)-'MONTH 2'!$B$2),IF(J638=0,-'MONTH 2'!$B$2,IF(J638=0,-'MONTH 2'!$B$2,-('MONTH 2'!$B$2*2)))))))*E638))</f>
        <v>0</v>
      </c>
      <c r="R638" s="27">
        <f>IF(ISBLANK(M638),,IF(U638&lt;&gt;1,((IF(M638="WON-EW",(((K638-1)*'MONTH 2'!$B$2)*(1-$B$3))+(((L638-1)*'MONTH 2'!$B$2)*(1-$B$3)),IF(M638="WON",(((K638-1)*'MONTH 2'!$B$2)*(1-$B$3)),IF(M638="PLACED",(((L638-1)*'MONTH 2'!$B$2)*(1-$B$3))-'MONTH 2'!$B$2,IF(J638=0,-'MONTH 2'!$B$2,-('MONTH 2'!$B$2*2))))))*E638),0))</f>
        <v>0</v>
      </c>
      <c r="U638">
        <f t="shared" si="20"/>
        <v>1</v>
      </c>
    </row>
    <row r="639" spans="8:21" ht="16" x14ac:dyDescent="0.2">
      <c r="H639" s="22"/>
      <c r="I639" s="22"/>
      <c r="J639" s="22"/>
      <c r="M639" s="17"/>
      <c r="N639" s="26">
        <f>((G639-1)*(1-(IF(H639="no",0,'MONTH 2'!$B$3)))+1)</f>
        <v>5.0000000000000044E-2</v>
      </c>
      <c r="O639" s="26">
        <f t="shared" si="21"/>
        <v>0</v>
      </c>
      <c r="P639" s="28">
        <f>IF(ISBLANK(M639),,IF(ISBLANK(F639),,(IF(M639="WON-EW",((((F639-1)*J639)*'MONTH 2'!$B$2)+('MONTH 2'!$B$2*(F639-1))),IF(M639="WON",((((F639-1)*J639)*'MONTH 2'!$B$2)+('MONTH 2'!$B$2*(F639-1))),IF(M639="PLACED",((((F639-1)*J639)*'MONTH 2'!$B$2)-'MONTH 2'!$B$2),IF(J639=0,-'MONTH 2'!$B$2,IF(J639=0,-'MONTH 2'!$B$2,-('MONTH 2'!$B$2*2)))))))*E639))</f>
        <v>0</v>
      </c>
      <c r="Q639" s="27">
        <f>IF(ISBLANK(M639),,IF(ISBLANK(G639),,(IF(M639="WON-EW",((((N639-1)*J639)*'MONTH 2'!$B$2)+('MONTH 2'!$B$2*(N639-1))),IF(M639="WON",((((N639-1)*J639)*'MONTH 2'!$B$2)+('MONTH 2'!$B$2*(N639-1))),IF(M639="PLACED",((((N639-1)*J639)*'MONTH 2'!$B$2)-'MONTH 2'!$B$2),IF(J639=0,-'MONTH 2'!$B$2,IF(J639=0,-'MONTH 2'!$B$2,-('MONTH 2'!$B$2*2)))))))*E639))</f>
        <v>0</v>
      </c>
      <c r="R639" s="27">
        <f>IF(ISBLANK(M639),,IF(U639&lt;&gt;1,((IF(M639="WON-EW",(((K639-1)*'MONTH 2'!$B$2)*(1-$B$3))+(((L639-1)*'MONTH 2'!$B$2)*(1-$B$3)),IF(M639="WON",(((K639-1)*'MONTH 2'!$B$2)*(1-$B$3)),IF(M639="PLACED",(((L639-1)*'MONTH 2'!$B$2)*(1-$B$3))-'MONTH 2'!$B$2,IF(J639=0,-'MONTH 2'!$B$2,-('MONTH 2'!$B$2*2))))))*E639),0))</f>
        <v>0</v>
      </c>
      <c r="U639">
        <f t="shared" si="20"/>
        <v>1</v>
      </c>
    </row>
    <row r="640" spans="8:21" ht="16" x14ac:dyDescent="0.2">
      <c r="H640" s="22"/>
      <c r="I640" s="22"/>
      <c r="J640" s="22"/>
      <c r="M640" s="17"/>
      <c r="N640" s="26">
        <f>((G640-1)*(1-(IF(H640="no",0,'MONTH 2'!$B$3)))+1)</f>
        <v>5.0000000000000044E-2</v>
      </c>
      <c r="O640" s="26">
        <f t="shared" si="21"/>
        <v>0</v>
      </c>
      <c r="P640" s="28">
        <f>IF(ISBLANK(M640),,IF(ISBLANK(F640),,(IF(M640="WON-EW",((((F640-1)*J640)*'MONTH 2'!$B$2)+('MONTH 2'!$B$2*(F640-1))),IF(M640="WON",((((F640-1)*J640)*'MONTH 2'!$B$2)+('MONTH 2'!$B$2*(F640-1))),IF(M640="PLACED",((((F640-1)*J640)*'MONTH 2'!$B$2)-'MONTH 2'!$B$2),IF(J640=0,-'MONTH 2'!$B$2,IF(J640=0,-'MONTH 2'!$B$2,-('MONTH 2'!$B$2*2)))))))*E640))</f>
        <v>0</v>
      </c>
      <c r="Q640" s="27">
        <f>IF(ISBLANK(M640),,IF(ISBLANK(G640),,(IF(M640="WON-EW",((((N640-1)*J640)*'MONTH 2'!$B$2)+('MONTH 2'!$B$2*(N640-1))),IF(M640="WON",((((N640-1)*J640)*'MONTH 2'!$B$2)+('MONTH 2'!$B$2*(N640-1))),IF(M640="PLACED",((((N640-1)*J640)*'MONTH 2'!$B$2)-'MONTH 2'!$B$2),IF(J640=0,-'MONTH 2'!$B$2,IF(J640=0,-'MONTH 2'!$B$2,-('MONTH 2'!$B$2*2)))))))*E640))</f>
        <v>0</v>
      </c>
      <c r="R640" s="27">
        <f>IF(ISBLANK(M640),,IF(U640&lt;&gt;1,((IF(M640="WON-EW",(((K640-1)*'MONTH 2'!$B$2)*(1-$B$3))+(((L640-1)*'MONTH 2'!$B$2)*(1-$B$3)),IF(M640="WON",(((K640-1)*'MONTH 2'!$B$2)*(1-$B$3)),IF(M640="PLACED",(((L640-1)*'MONTH 2'!$B$2)*(1-$B$3))-'MONTH 2'!$B$2,IF(J640=0,-'MONTH 2'!$B$2,-('MONTH 2'!$B$2*2))))))*E640),0))</f>
        <v>0</v>
      </c>
      <c r="U640">
        <f t="shared" si="20"/>
        <v>1</v>
      </c>
    </row>
    <row r="641" spans="8:21" ht="16" x14ac:dyDescent="0.2">
      <c r="H641" s="22"/>
      <c r="I641" s="22"/>
      <c r="J641" s="22"/>
      <c r="M641" s="17"/>
      <c r="N641" s="26">
        <f>((G641-1)*(1-(IF(H641="no",0,'MONTH 2'!$B$3)))+1)</f>
        <v>5.0000000000000044E-2</v>
      </c>
      <c r="O641" s="26">
        <f t="shared" si="21"/>
        <v>0</v>
      </c>
      <c r="P641" s="28">
        <f>IF(ISBLANK(M641),,IF(ISBLANK(F641),,(IF(M641="WON-EW",((((F641-1)*J641)*'MONTH 2'!$B$2)+('MONTH 2'!$B$2*(F641-1))),IF(M641="WON",((((F641-1)*J641)*'MONTH 2'!$B$2)+('MONTH 2'!$B$2*(F641-1))),IF(M641="PLACED",((((F641-1)*J641)*'MONTH 2'!$B$2)-'MONTH 2'!$B$2),IF(J641=0,-'MONTH 2'!$B$2,IF(J641=0,-'MONTH 2'!$B$2,-('MONTH 2'!$B$2*2)))))))*E641))</f>
        <v>0</v>
      </c>
      <c r="Q641" s="27">
        <f>IF(ISBLANK(M641),,IF(ISBLANK(G641),,(IF(M641="WON-EW",((((N641-1)*J641)*'MONTH 2'!$B$2)+('MONTH 2'!$B$2*(N641-1))),IF(M641="WON",((((N641-1)*J641)*'MONTH 2'!$B$2)+('MONTH 2'!$B$2*(N641-1))),IF(M641="PLACED",((((N641-1)*J641)*'MONTH 2'!$B$2)-'MONTH 2'!$B$2),IF(J641=0,-'MONTH 2'!$B$2,IF(J641=0,-'MONTH 2'!$B$2,-('MONTH 2'!$B$2*2)))))))*E641))</f>
        <v>0</v>
      </c>
      <c r="R641" s="27">
        <f>IF(ISBLANK(M641),,IF(U641&lt;&gt;1,((IF(M641="WON-EW",(((K641-1)*'MONTH 2'!$B$2)*(1-$B$3))+(((L641-1)*'MONTH 2'!$B$2)*(1-$B$3)),IF(M641="WON",(((K641-1)*'MONTH 2'!$B$2)*(1-$B$3)),IF(M641="PLACED",(((L641-1)*'MONTH 2'!$B$2)*(1-$B$3))-'MONTH 2'!$B$2,IF(J641=0,-'MONTH 2'!$B$2,-('MONTH 2'!$B$2*2))))))*E641),0))</f>
        <v>0</v>
      </c>
      <c r="U641">
        <f t="shared" si="20"/>
        <v>1</v>
      </c>
    </row>
    <row r="642" spans="8:21" ht="16" x14ac:dyDescent="0.2">
      <c r="H642" s="22"/>
      <c r="I642" s="22"/>
      <c r="J642" s="22"/>
      <c r="M642" s="17"/>
      <c r="N642" s="26">
        <f>((G642-1)*(1-(IF(H642="no",0,'MONTH 2'!$B$3)))+1)</f>
        <v>5.0000000000000044E-2</v>
      </c>
      <c r="O642" s="26">
        <f t="shared" si="21"/>
        <v>0</v>
      </c>
      <c r="P642" s="28">
        <f>IF(ISBLANK(M642),,IF(ISBLANK(F642),,(IF(M642="WON-EW",((((F642-1)*J642)*'MONTH 2'!$B$2)+('MONTH 2'!$B$2*(F642-1))),IF(M642="WON",((((F642-1)*J642)*'MONTH 2'!$B$2)+('MONTH 2'!$B$2*(F642-1))),IF(M642="PLACED",((((F642-1)*J642)*'MONTH 2'!$B$2)-'MONTH 2'!$B$2),IF(J642=0,-'MONTH 2'!$B$2,IF(J642=0,-'MONTH 2'!$B$2,-('MONTH 2'!$B$2*2)))))))*E642))</f>
        <v>0</v>
      </c>
      <c r="Q642" s="27">
        <f>IF(ISBLANK(M642),,IF(ISBLANK(G642),,(IF(M642="WON-EW",((((N642-1)*J642)*'MONTH 2'!$B$2)+('MONTH 2'!$B$2*(N642-1))),IF(M642="WON",((((N642-1)*J642)*'MONTH 2'!$B$2)+('MONTH 2'!$B$2*(N642-1))),IF(M642="PLACED",((((N642-1)*J642)*'MONTH 2'!$B$2)-'MONTH 2'!$B$2),IF(J642=0,-'MONTH 2'!$B$2,IF(J642=0,-'MONTH 2'!$B$2,-('MONTH 2'!$B$2*2)))))))*E642))</f>
        <v>0</v>
      </c>
      <c r="R642" s="27">
        <f>IF(ISBLANK(M642),,IF(U642&lt;&gt;1,((IF(M642="WON-EW",(((K642-1)*'MONTH 2'!$B$2)*(1-$B$3))+(((L642-1)*'MONTH 2'!$B$2)*(1-$B$3)),IF(M642="WON",(((K642-1)*'MONTH 2'!$B$2)*(1-$B$3)),IF(M642="PLACED",(((L642-1)*'MONTH 2'!$B$2)*(1-$B$3))-'MONTH 2'!$B$2,IF(J642=0,-'MONTH 2'!$B$2,-('MONTH 2'!$B$2*2))))))*E642),0))</f>
        <v>0</v>
      </c>
      <c r="U642">
        <f t="shared" si="20"/>
        <v>1</v>
      </c>
    </row>
    <row r="643" spans="8:21" ht="16" x14ac:dyDescent="0.2">
      <c r="H643" s="22"/>
      <c r="I643" s="22"/>
      <c r="J643" s="22"/>
      <c r="M643" s="17"/>
      <c r="N643" s="26">
        <f>((G643-1)*(1-(IF(H643="no",0,'MONTH 2'!$B$3)))+1)</f>
        <v>5.0000000000000044E-2</v>
      </c>
      <c r="O643" s="26">
        <f t="shared" si="21"/>
        <v>0</v>
      </c>
      <c r="P643" s="28">
        <f>IF(ISBLANK(M643),,IF(ISBLANK(F643),,(IF(M643="WON-EW",((((F643-1)*J643)*'MONTH 2'!$B$2)+('MONTH 2'!$B$2*(F643-1))),IF(M643="WON",((((F643-1)*J643)*'MONTH 2'!$B$2)+('MONTH 2'!$B$2*(F643-1))),IF(M643="PLACED",((((F643-1)*J643)*'MONTH 2'!$B$2)-'MONTH 2'!$B$2),IF(J643=0,-'MONTH 2'!$B$2,IF(J643=0,-'MONTH 2'!$B$2,-('MONTH 2'!$B$2*2)))))))*E643))</f>
        <v>0</v>
      </c>
      <c r="Q643" s="27">
        <f>IF(ISBLANK(M643),,IF(ISBLANK(G643),,(IF(M643="WON-EW",((((N643-1)*J643)*'MONTH 2'!$B$2)+('MONTH 2'!$B$2*(N643-1))),IF(M643="WON",((((N643-1)*J643)*'MONTH 2'!$B$2)+('MONTH 2'!$B$2*(N643-1))),IF(M643="PLACED",((((N643-1)*J643)*'MONTH 2'!$B$2)-'MONTH 2'!$B$2),IF(J643=0,-'MONTH 2'!$B$2,IF(J643=0,-'MONTH 2'!$B$2,-('MONTH 2'!$B$2*2)))))))*E643))</f>
        <v>0</v>
      </c>
      <c r="R643" s="27">
        <f>IF(ISBLANK(M643),,IF(U643&lt;&gt;1,((IF(M643="WON-EW",(((K643-1)*'MONTH 2'!$B$2)*(1-$B$3))+(((L643-1)*'MONTH 2'!$B$2)*(1-$B$3)),IF(M643="WON",(((K643-1)*'MONTH 2'!$B$2)*(1-$B$3)),IF(M643="PLACED",(((L643-1)*'MONTH 2'!$B$2)*(1-$B$3))-'MONTH 2'!$B$2,IF(J643=0,-'MONTH 2'!$B$2,-('MONTH 2'!$B$2*2))))))*E643),0))</f>
        <v>0</v>
      </c>
      <c r="U643">
        <f t="shared" si="20"/>
        <v>1</v>
      </c>
    </row>
    <row r="644" spans="8:21" ht="16" x14ac:dyDescent="0.2">
      <c r="H644" s="22"/>
      <c r="I644" s="22"/>
      <c r="J644" s="22"/>
      <c r="M644" s="17"/>
      <c r="N644" s="26">
        <f>((G644-1)*(1-(IF(H644="no",0,'MONTH 2'!$B$3)))+1)</f>
        <v>5.0000000000000044E-2</v>
      </c>
      <c r="O644" s="26">
        <f t="shared" si="21"/>
        <v>0</v>
      </c>
      <c r="P644" s="28">
        <f>IF(ISBLANK(M644),,IF(ISBLANK(F644),,(IF(M644="WON-EW",((((F644-1)*J644)*'MONTH 2'!$B$2)+('MONTH 2'!$B$2*(F644-1))),IF(M644="WON",((((F644-1)*J644)*'MONTH 2'!$B$2)+('MONTH 2'!$B$2*(F644-1))),IF(M644="PLACED",((((F644-1)*J644)*'MONTH 2'!$B$2)-'MONTH 2'!$B$2),IF(J644=0,-'MONTH 2'!$B$2,IF(J644=0,-'MONTH 2'!$B$2,-('MONTH 2'!$B$2*2)))))))*E644))</f>
        <v>0</v>
      </c>
      <c r="Q644" s="27">
        <f>IF(ISBLANK(M644),,IF(ISBLANK(G644),,(IF(M644="WON-EW",((((N644-1)*J644)*'MONTH 2'!$B$2)+('MONTH 2'!$B$2*(N644-1))),IF(M644="WON",((((N644-1)*J644)*'MONTH 2'!$B$2)+('MONTH 2'!$B$2*(N644-1))),IF(M644="PLACED",((((N644-1)*J644)*'MONTH 2'!$B$2)-'MONTH 2'!$B$2),IF(J644=0,-'MONTH 2'!$B$2,IF(J644=0,-'MONTH 2'!$B$2,-('MONTH 2'!$B$2*2)))))))*E644))</f>
        <v>0</v>
      </c>
      <c r="R644" s="27">
        <f>IF(ISBLANK(M644),,IF(U644&lt;&gt;1,((IF(M644="WON-EW",(((K644-1)*'MONTH 2'!$B$2)*(1-$B$3))+(((L644-1)*'MONTH 2'!$B$2)*(1-$B$3)),IF(M644="WON",(((K644-1)*'MONTH 2'!$B$2)*(1-$B$3)),IF(M644="PLACED",(((L644-1)*'MONTH 2'!$B$2)*(1-$B$3))-'MONTH 2'!$B$2,IF(J644=0,-'MONTH 2'!$B$2,-('MONTH 2'!$B$2*2))))))*E644),0))</f>
        <v>0</v>
      </c>
      <c r="U644">
        <f t="shared" si="20"/>
        <v>1</v>
      </c>
    </row>
    <row r="645" spans="8:21" ht="16" x14ac:dyDescent="0.2">
      <c r="H645" s="22"/>
      <c r="I645" s="22"/>
      <c r="J645" s="22"/>
      <c r="M645" s="17"/>
      <c r="N645" s="26">
        <f>((G645-1)*(1-(IF(H645="no",0,'MONTH 2'!$B$3)))+1)</f>
        <v>5.0000000000000044E-2</v>
      </c>
      <c r="O645" s="26">
        <f t="shared" si="21"/>
        <v>0</v>
      </c>
      <c r="P645" s="28">
        <f>IF(ISBLANK(M645),,IF(ISBLANK(F645),,(IF(M645="WON-EW",((((F645-1)*J645)*'MONTH 2'!$B$2)+('MONTH 2'!$B$2*(F645-1))),IF(M645="WON",((((F645-1)*J645)*'MONTH 2'!$B$2)+('MONTH 2'!$B$2*(F645-1))),IF(M645="PLACED",((((F645-1)*J645)*'MONTH 2'!$B$2)-'MONTH 2'!$B$2),IF(J645=0,-'MONTH 2'!$B$2,IF(J645=0,-'MONTH 2'!$B$2,-('MONTH 2'!$B$2*2)))))))*E645))</f>
        <v>0</v>
      </c>
      <c r="Q645" s="27">
        <f>IF(ISBLANK(M645),,IF(ISBLANK(G645),,(IF(M645="WON-EW",((((N645-1)*J645)*'MONTH 2'!$B$2)+('MONTH 2'!$B$2*(N645-1))),IF(M645="WON",((((N645-1)*J645)*'MONTH 2'!$B$2)+('MONTH 2'!$B$2*(N645-1))),IF(M645="PLACED",((((N645-1)*J645)*'MONTH 2'!$B$2)-'MONTH 2'!$B$2),IF(J645=0,-'MONTH 2'!$B$2,IF(J645=0,-'MONTH 2'!$B$2,-('MONTH 2'!$B$2*2)))))))*E645))</f>
        <v>0</v>
      </c>
      <c r="R645" s="27">
        <f>IF(ISBLANK(M645),,IF(U645&lt;&gt;1,((IF(M645="WON-EW",(((K645-1)*'MONTH 2'!$B$2)*(1-$B$3))+(((L645-1)*'MONTH 2'!$B$2)*(1-$B$3)),IF(M645="WON",(((K645-1)*'MONTH 2'!$B$2)*(1-$B$3)),IF(M645="PLACED",(((L645-1)*'MONTH 2'!$B$2)*(1-$B$3))-'MONTH 2'!$B$2,IF(J645=0,-'MONTH 2'!$B$2,-('MONTH 2'!$B$2*2))))))*E645),0))</f>
        <v>0</v>
      </c>
      <c r="U645">
        <f t="shared" si="20"/>
        <v>1</v>
      </c>
    </row>
    <row r="646" spans="8:21" ht="16" x14ac:dyDescent="0.2">
      <c r="H646" s="22"/>
      <c r="I646" s="22"/>
      <c r="J646" s="22"/>
      <c r="M646" s="17"/>
      <c r="N646" s="26">
        <f>((G646-1)*(1-(IF(H646="no",0,'MONTH 2'!$B$3)))+1)</f>
        <v>5.0000000000000044E-2</v>
      </c>
      <c r="O646" s="26">
        <f t="shared" si="21"/>
        <v>0</v>
      </c>
      <c r="P646" s="28">
        <f>IF(ISBLANK(M646),,IF(ISBLANK(F646),,(IF(M646="WON-EW",((((F646-1)*J646)*'MONTH 2'!$B$2)+('MONTH 2'!$B$2*(F646-1))),IF(M646="WON",((((F646-1)*J646)*'MONTH 2'!$B$2)+('MONTH 2'!$B$2*(F646-1))),IF(M646="PLACED",((((F646-1)*J646)*'MONTH 2'!$B$2)-'MONTH 2'!$B$2),IF(J646=0,-'MONTH 2'!$B$2,IF(J646=0,-'MONTH 2'!$B$2,-('MONTH 2'!$B$2*2)))))))*E646))</f>
        <v>0</v>
      </c>
      <c r="Q646" s="27">
        <f>IF(ISBLANK(M646),,IF(ISBLANK(G646),,(IF(M646="WON-EW",((((N646-1)*J646)*'MONTH 2'!$B$2)+('MONTH 2'!$B$2*(N646-1))),IF(M646="WON",((((N646-1)*J646)*'MONTH 2'!$B$2)+('MONTH 2'!$B$2*(N646-1))),IF(M646="PLACED",((((N646-1)*J646)*'MONTH 2'!$B$2)-'MONTH 2'!$B$2),IF(J646=0,-'MONTH 2'!$B$2,IF(J646=0,-'MONTH 2'!$B$2,-('MONTH 2'!$B$2*2)))))))*E646))</f>
        <v>0</v>
      </c>
      <c r="R646" s="27">
        <f>IF(ISBLANK(M646),,IF(U646&lt;&gt;1,((IF(M646="WON-EW",(((K646-1)*'MONTH 2'!$B$2)*(1-$B$3))+(((L646-1)*'MONTH 2'!$B$2)*(1-$B$3)),IF(M646="WON",(((K646-1)*'MONTH 2'!$B$2)*(1-$B$3)),IF(M646="PLACED",(((L646-1)*'MONTH 2'!$B$2)*(1-$B$3))-'MONTH 2'!$B$2,IF(J646=0,-'MONTH 2'!$B$2,-('MONTH 2'!$B$2*2))))))*E646),0))</f>
        <v>0</v>
      </c>
      <c r="U646">
        <f t="shared" si="20"/>
        <v>1</v>
      </c>
    </row>
    <row r="647" spans="8:21" ht="16" x14ac:dyDescent="0.2">
      <c r="H647" s="22"/>
      <c r="I647" s="22"/>
      <c r="J647" s="22"/>
      <c r="M647" s="17"/>
      <c r="N647" s="26">
        <f>((G647-1)*(1-(IF(H647="no",0,'MONTH 2'!$B$3)))+1)</f>
        <v>5.0000000000000044E-2</v>
      </c>
      <c r="O647" s="26">
        <f t="shared" si="21"/>
        <v>0</v>
      </c>
      <c r="P647" s="28">
        <f>IF(ISBLANK(M647),,IF(ISBLANK(F647),,(IF(M647="WON-EW",((((F647-1)*J647)*'MONTH 2'!$B$2)+('MONTH 2'!$B$2*(F647-1))),IF(M647="WON",((((F647-1)*J647)*'MONTH 2'!$B$2)+('MONTH 2'!$B$2*(F647-1))),IF(M647="PLACED",((((F647-1)*J647)*'MONTH 2'!$B$2)-'MONTH 2'!$B$2),IF(J647=0,-'MONTH 2'!$B$2,IF(J647=0,-'MONTH 2'!$B$2,-('MONTH 2'!$B$2*2)))))))*E647))</f>
        <v>0</v>
      </c>
      <c r="Q647" s="27">
        <f>IF(ISBLANK(M647),,IF(ISBLANK(G647),,(IF(M647="WON-EW",((((N647-1)*J647)*'MONTH 2'!$B$2)+('MONTH 2'!$B$2*(N647-1))),IF(M647="WON",((((N647-1)*J647)*'MONTH 2'!$B$2)+('MONTH 2'!$B$2*(N647-1))),IF(M647="PLACED",((((N647-1)*J647)*'MONTH 2'!$B$2)-'MONTH 2'!$B$2),IF(J647=0,-'MONTH 2'!$B$2,IF(J647=0,-'MONTH 2'!$B$2,-('MONTH 2'!$B$2*2)))))))*E647))</f>
        <v>0</v>
      </c>
      <c r="R647" s="27">
        <f>IF(ISBLANK(M647),,IF(U647&lt;&gt;1,((IF(M647="WON-EW",(((K647-1)*'MONTH 2'!$B$2)*(1-$B$3))+(((L647-1)*'MONTH 2'!$B$2)*(1-$B$3)),IF(M647="WON",(((K647-1)*'MONTH 2'!$B$2)*(1-$B$3)),IF(M647="PLACED",(((L647-1)*'MONTH 2'!$B$2)*(1-$B$3))-'MONTH 2'!$B$2,IF(J647=0,-'MONTH 2'!$B$2,-('MONTH 2'!$B$2*2))))))*E647),0))</f>
        <v>0</v>
      </c>
      <c r="U647">
        <f t="shared" si="20"/>
        <v>1</v>
      </c>
    </row>
    <row r="648" spans="8:21" ht="16" x14ac:dyDescent="0.2">
      <c r="H648" s="22"/>
      <c r="I648" s="22"/>
      <c r="J648" s="22"/>
      <c r="M648" s="17"/>
      <c r="N648" s="26">
        <f>((G648-1)*(1-(IF(H648="no",0,'MONTH 2'!$B$3)))+1)</f>
        <v>5.0000000000000044E-2</v>
      </c>
      <c r="O648" s="26">
        <f t="shared" si="21"/>
        <v>0</v>
      </c>
      <c r="P648" s="28">
        <f>IF(ISBLANK(M648),,IF(ISBLANK(F648),,(IF(M648="WON-EW",((((F648-1)*J648)*'MONTH 2'!$B$2)+('MONTH 2'!$B$2*(F648-1))),IF(M648="WON",((((F648-1)*J648)*'MONTH 2'!$B$2)+('MONTH 2'!$B$2*(F648-1))),IF(M648="PLACED",((((F648-1)*J648)*'MONTH 2'!$B$2)-'MONTH 2'!$B$2),IF(J648=0,-'MONTH 2'!$B$2,IF(J648=0,-'MONTH 2'!$B$2,-('MONTH 2'!$B$2*2)))))))*E648))</f>
        <v>0</v>
      </c>
      <c r="Q648" s="27">
        <f>IF(ISBLANK(M648),,IF(ISBLANK(G648),,(IF(M648="WON-EW",((((N648-1)*J648)*'MONTH 2'!$B$2)+('MONTH 2'!$B$2*(N648-1))),IF(M648="WON",((((N648-1)*J648)*'MONTH 2'!$B$2)+('MONTH 2'!$B$2*(N648-1))),IF(M648="PLACED",((((N648-1)*J648)*'MONTH 2'!$B$2)-'MONTH 2'!$B$2),IF(J648=0,-'MONTH 2'!$B$2,IF(J648=0,-'MONTH 2'!$B$2,-('MONTH 2'!$B$2*2)))))))*E648))</f>
        <v>0</v>
      </c>
      <c r="R648" s="27">
        <f>IF(ISBLANK(M648),,IF(U648&lt;&gt;1,((IF(M648="WON-EW",(((K648-1)*'MONTH 2'!$B$2)*(1-$B$3))+(((L648-1)*'MONTH 2'!$B$2)*(1-$B$3)),IF(M648="WON",(((K648-1)*'MONTH 2'!$B$2)*(1-$B$3)),IF(M648="PLACED",(((L648-1)*'MONTH 2'!$B$2)*(1-$B$3))-'MONTH 2'!$B$2,IF(J648=0,-'MONTH 2'!$B$2,-('MONTH 2'!$B$2*2))))))*E648),0))</f>
        <v>0</v>
      </c>
      <c r="U648">
        <f t="shared" si="20"/>
        <v>1</v>
      </c>
    </row>
    <row r="649" spans="8:21" ht="16" x14ac:dyDescent="0.2">
      <c r="H649" s="22"/>
      <c r="I649" s="22"/>
      <c r="J649" s="22"/>
      <c r="M649" s="17"/>
      <c r="N649" s="26">
        <f>((G649-1)*(1-(IF(H649="no",0,'MONTH 2'!$B$3)))+1)</f>
        <v>5.0000000000000044E-2</v>
      </c>
      <c r="O649" s="26">
        <f t="shared" si="21"/>
        <v>0</v>
      </c>
      <c r="P649" s="28">
        <f>IF(ISBLANK(M649),,IF(ISBLANK(F649),,(IF(M649="WON-EW",((((F649-1)*J649)*'MONTH 2'!$B$2)+('MONTH 2'!$B$2*(F649-1))),IF(M649="WON",((((F649-1)*J649)*'MONTH 2'!$B$2)+('MONTH 2'!$B$2*(F649-1))),IF(M649="PLACED",((((F649-1)*J649)*'MONTH 2'!$B$2)-'MONTH 2'!$B$2),IF(J649=0,-'MONTH 2'!$B$2,IF(J649=0,-'MONTH 2'!$B$2,-('MONTH 2'!$B$2*2)))))))*E649))</f>
        <v>0</v>
      </c>
      <c r="Q649" s="27">
        <f>IF(ISBLANK(M649),,IF(ISBLANK(G649),,(IF(M649="WON-EW",((((N649-1)*J649)*'MONTH 2'!$B$2)+('MONTH 2'!$B$2*(N649-1))),IF(M649="WON",((((N649-1)*J649)*'MONTH 2'!$B$2)+('MONTH 2'!$B$2*(N649-1))),IF(M649="PLACED",((((N649-1)*J649)*'MONTH 2'!$B$2)-'MONTH 2'!$B$2),IF(J649=0,-'MONTH 2'!$B$2,IF(J649=0,-'MONTH 2'!$B$2,-('MONTH 2'!$B$2*2)))))))*E649))</f>
        <v>0</v>
      </c>
      <c r="R649" s="27">
        <f>IF(ISBLANK(M649),,IF(U649&lt;&gt;1,((IF(M649="WON-EW",(((K649-1)*'MONTH 2'!$B$2)*(1-$B$3))+(((L649-1)*'MONTH 2'!$B$2)*(1-$B$3)),IF(M649="WON",(((K649-1)*'MONTH 2'!$B$2)*(1-$B$3)),IF(M649="PLACED",(((L649-1)*'MONTH 2'!$B$2)*(1-$B$3))-'MONTH 2'!$B$2,IF(J649=0,-'MONTH 2'!$B$2,-('MONTH 2'!$B$2*2))))))*E649),0))</f>
        <v>0</v>
      </c>
      <c r="U649">
        <f t="shared" si="20"/>
        <v>1</v>
      </c>
    </row>
    <row r="650" spans="8:21" ht="16" x14ac:dyDescent="0.2">
      <c r="H650" s="22"/>
      <c r="I650" s="22"/>
      <c r="J650" s="22"/>
      <c r="M650" s="17"/>
      <c r="N650" s="26">
        <f>((G650-1)*(1-(IF(H650="no",0,'MONTH 2'!$B$3)))+1)</f>
        <v>5.0000000000000044E-2</v>
      </c>
      <c r="O650" s="26">
        <f t="shared" si="21"/>
        <v>0</v>
      </c>
      <c r="P650" s="28">
        <f>IF(ISBLANK(M650),,IF(ISBLANK(F650),,(IF(M650="WON-EW",((((F650-1)*J650)*'MONTH 2'!$B$2)+('MONTH 2'!$B$2*(F650-1))),IF(M650="WON",((((F650-1)*J650)*'MONTH 2'!$B$2)+('MONTH 2'!$B$2*(F650-1))),IF(M650="PLACED",((((F650-1)*J650)*'MONTH 2'!$B$2)-'MONTH 2'!$B$2),IF(J650=0,-'MONTH 2'!$B$2,IF(J650=0,-'MONTH 2'!$B$2,-('MONTH 2'!$B$2*2)))))))*E650))</f>
        <v>0</v>
      </c>
      <c r="Q650" s="27">
        <f>IF(ISBLANK(M650),,IF(ISBLANK(G650),,(IF(M650="WON-EW",((((N650-1)*J650)*'MONTH 2'!$B$2)+('MONTH 2'!$B$2*(N650-1))),IF(M650="WON",((((N650-1)*J650)*'MONTH 2'!$B$2)+('MONTH 2'!$B$2*(N650-1))),IF(M650="PLACED",((((N650-1)*J650)*'MONTH 2'!$B$2)-'MONTH 2'!$B$2),IF(J650=0,-'MONTH 2'!$B$2,IF(J650=0,-'MONTH 2'!$B$2,-('MONTH 2'!$B$2*2)))))))*E650))</f>
        <v>0</v>
      </c>
      <c r="R650" s="27">
        <f>IF(ISBLANK(M650),,IF(U650&lt;&gt;1,((IF(M650="WON-EW",(((K650-1)*'MONTH 2'!$B$2)*(1-$B$3))+(((L650-1)*'MONTH 2'!$B$2)*(1-$B$3)),IF(M650="WON",(((K650-1)*'MONTH 2'!$B$2)*(1-$B$3)),IF(M650="PLACED",(((L650-1)*'MONTH 2'!$B$2)*(1-$B$3))-'MONTH 2'!$B$2,IF(J650=0,-'MONTH 2'!$B$2,-('MONTH 2'!$B$2*2))))))*E650),0))</f>
        <v>0</v>
      </c>
      <c r="U650">
        <f t="shared" si="20"/>
        <v>1</v>
      </c>
    </row>
    <row r="651" spans="8:21" ht="16" x14ac:dyDescent="0.2">
      <c r="H651" s="22"/>
      <c r="I651" s="22"/>
      <c r="J651" s="22"/>
      <c r="M651" s="17"/>
      <c r="N651" s="26">
        <f>((G651-1)*(1-(IF(H651="no",0,'MONTH 2'!$B$3)))+1)</f>
        <v>5.0000000000000044E-2</v>
      </c>
      <c r="O651" s="26">
        <f t="shared" si="21"/>
        <v>0</v>
      </c>
      <c r="P651" s="28">
        <f>IF(ISBLANK(M651),,IF(ISBLANK(F651),,(IF(M651="WON-EW",((((F651-1)*J651)*'MONTH 2'!$B$2)+('MONTH 2'!$B$2*(F651-1))),IF(M651="WON",((((F651-1)*J651)*'MONTH 2'!$B$2)+('MONTH 2'!$B$2*(F651-1))),IF(M651="PLACED",((((F651-1)*J651)*'MONTH 2'!$B$2)-'MONTH 2'!$B$2),IF(J651=0,-'MONTH 2'!$B$2,IF(J651=0,-'MONTH 2'!$B$2,-('MONTH 2'!$B$2*2)))))))*E651))</f>
        <v>0</v>
      </c>
      <c r="Q651" s="27">
        <f>IF(ISBLANK(M651),,IF(ISBLANK(G651),,(IF(M651="WON-EW",((((N651-1)*J651)*'MONTH 2'!$B$2)+('MONTH 2'!$B$2*(N651-1))),IF(M651="WON",((((N651-1)*J651)*'MONTH 2'!$B$2)+('MONTH 2'!$B$2*(N651-1))),IF(M651="PLACED",((((N651-1)*J651)*'MONTH 2'!$B$2)-'MONTH 2'!$B$2),IF(J651=0,-'MONTH 2'!$B$2,IF(J651=0,-'MONTH 2'!$B$2,-('MONTH 2'!$B$2*2)))))))*E651))</f>
        <v>0</v>
      </c>
      <c r="R651" s="27">
        <f>IF(ISBLANK(M651),,IF(U651&lt;&gt;1,((IF(M651="WON-EW",(((K651-1)*'MONTH 2'!$B$2)*(1-$B$3))+(((L651-1)*'MONTH 2'!$B$2)*(1-$B$3)),IF(M651="WON",(((K651-1)*'MONTH 2'!$B$2)*(1-$B$3)),IF(M651="PLACED",(((L651-1)*'MONTH 2'!$B$2)*(1-$B$3))-'MONTH 2'!$B$2,IF(J651=0,-'MONTH 2'!$B$2,-('MONTH 2'!$B$2*2))))))*E651),0))</f>
        <v>0</v>
      </c>
      <c r="U651">
        <f t="shared" si="20"/>
        <v>1</v>
      </c>
    </row>
    <row r="652" spans="8:21" ht="16" x14ac:dyDescent="0.2">
      <c r="H652" s="22"/>
      <c r="I652" s="22"/>
      <c r="J652" s="22"/>
      <c r="M652" s="17"/>
      <c r="N652" s="26">
        <f>((G652-1)*(1-(IF(H652="no",0,'MONTH 2'!$B$3)))+1)</f>
        <v>5.0000000000000044E-2</v>
      </c>
      <c r="O652" s="26">
        <f t="shared" si="21"/>
        <v>0</v>
      </c>
      <c r="P652" s="28">
        <f>IF(ISBLANK(M652),,IF(ISBLANK(F652),,(IF(M652="WON-EW",((((F652-1)*J652)*'MONTH 2'!$B$2)+('MONTH 2'!$B$2*(F652-1))),IF(M652="WON",((((F652-1)*J652)*'MONTH 2'!$B$2)+('MONTH 2'!$B$2*(F652-1))),IF(M652="PLACED",((((F652-1)*J652)*'MONTH 2'!$B$2)-'MONTH 2'!$B$2),IF(J652=0,-'MONTH 2'!$B$2,IF(J652=0,-'MONTH 2'!$B$2,-('MONTH 2'!$B$2*2)))))))*E652))</f>
        <v>0</v>
      </c>
      <c r="Q652" s="27">
        <f>IF(ISBLANK(M652),,IF(ISBLANK(G652),,(IF(M652="WON-EW",((((N652-1)*J652)*'MONTH 2'!$B$2)+('MONTH 2'!$B$2*(N652-1))),IF(M652="WON",((((N652-1)*J652)*'MONTH 2'!$B$2)+('MONTH 2'!$B$2*(N652-1))),IF(M652="PLACED",((((N652-1)*J652)*'MONTH 2'!$B$2)-'MONTH 2'!$B$2),IF(J652=0,-'MONTH 2'!$B$2,IF(J652=0,-'MONTH 2'!$B$2,-('MONTH 2'!$B$2*2)))))))*E652))</f>
        <v>0</v>
      </c>
      <c r="R652" s="27">
        <f>IF(ISBLANK(M652),,IF(U652&lt;&gt;1,((IF(M652="WON-EW",(((K652-1)*'MONTH 2'!$B$2)*(1-$B$3))+(((L652-1)*'MONTH 2'!$B$2)*(1-$B$3)),IF(M652="WON",(((K652-1)*'MONTH 2'!$B$2)*(1-$B$3)),IF(M652="PLACED",(((L652-1)*'MONTH 2'!$B$2)*(1-$B$3))-'MONTH 2'!$B$2,IF(J652=0,-'MONTH 2'!$B$2,-('MONTH 2'!$B$2*2))))))*E652),0))</f>
        <v>0</v>
      </c>
      <c r="U652">
        <f t="shared" si="20"/>
        <v>1</v>
      </c>
    </row>
    <row r="653" spans="8:21" ht="16" x14ac:dyDescent="0.2">
      <c r="H653" s="22"/>
      <c r="I653" s="22"/>
      <c r="J653" s="22"/>
      <c r="M653" s="17"/>
      <c r="N653" s="26">
        <f>((G653-1)*(1-(IF(H653="no",0,'MONTH 2'!$B$3)))+1)</f>
        <v>5.0000000000000044E-2</v>
      </c>
      <c r="O653" s="26">
        <f t="shared" si="21"/>
        <v>0</v>
      </c>
      <c r="P653" s="28">
        <f>IF(ISBLANK(M653),,IF(ISBLANK(F653),,(IF(M653="WON-EW",((((F653-1)*J653)*'MONTH 2'!$B$2)+('MONTH 2'!$B$2*(F653-1))),IF(M653="WON",((((F653-1)*J653)*'MONTH 2'!$B$2)+('MONTH 2'!$B$2*(F653-1))),IF(M653="PLACED",((((F653-1)*J653)*'MONTH 2'!$B$2)-'MONTH 2'!$B$2),IF(J653=0,-'MONTH 2'!$B$2,IF(J653=0,-'MONTH 2'!$B$2,-('MONTH 2'!$B$2*2)))))))*E653))</f>
        <v>0</v>
      </c>
      <c r="Q653" s="27">
        <f>IF(ISBLANK(M653),,IF(ISBLANK(G653),,(IF(M653="WON-EW",((((N653-1)*J653)*'MONTH 2'!$B$2)+('MONTH 2'!$B$2*(N653-1))),IF(M653="WON",((((N653-1)*J653)*'MONTH 2'!$B$2)+('MONTH 2'!$B$2*(N653-1))),IF(M653="PLACED",((((N653-1)*J653)*'MONTH 2'!$B$2)-'MONTH 2'!$B$2),IF(J653=0,-'MONTH 2'!$B$2,IF(J653=0,-'MONTH 2'!$B$2,-('MONTH 2'!$B$2*2)))))))*E653))</f>
        <v>0</v>
      </c>
      <c r="R653" s="27">
        <f>IF(ISBLANK(M653),,IF(U653&lt;&gt;1,((IF(M653="WON-EW",(((K653-1)*'MONTH 2'!$B$2)*(1-$B$3))+(((L653-1)*'MONTH 2'!$B$2)*(1-$B$3)),IF(M653="WON",(((K653-1)*'MONTH 2'!$B$2)*(1-$B$3)),IF(M653="PLACED",(((L653-1)*'MONTH 2'!$B$2)*(1-$B$3))-'MONTH 2'!$B$2,IF(J653=0,-'MONTH 2'!$B$2,-('MONTH 2'!$B$2*2))))))*E653),0))</f>
        <v>0</v>
      </c>
      <c r="U653">
        <f t="shared" si="20"/>
        <v>1</v>
      </c>
    </row>
    <row r="654" spans="8:21" ht="16" x14ac:dyDescent="0.2">
      <c r="H654" s="22"/>
      <c r="I654" s="22"/>
      <c r="J654" s="22"/>
      <c r="M654" s="17"/>
      <c r="N654" s="26">
        <f>((G654-1)*(1-(IF(H654="no",0,'MONTH 2'!$B$3)))+1)</f>
        <v>5.0000000000000044E-2</v>
      </c>
      <c r="O654" s="26">
        <f t="shared" si="21"/>
        <v>0</v>
      </c>
      <c r="P654" s="28">
        <f>IF(ISBLANK(M654),,IF(ISBLANK(F654),,(IF(M654="WON-EW",((((F654-1)*J654)*'MONTH 2'!$B$2)+('MONTH 2'!$B$2*(F654-1))),IF(M654="WON",((((F654-1)*J654)*'MONTH 2'!$B$2)+('MONTH 2'!$B$2*(F654-1))),IF(M654="PLACED",((((F654-1)*J654)*'MONTH 2'!$B$2)-'MONTH 2'!$B$2),IF(J654=0,-'MONTH 2'!$B$2,IF(J654=0,-'MONTH 2'!$B$2,-('MONTH 2'!$B$2*2)))))))*E654))</f>
        <v>0</v>
      </c>
      <c r="Q654" s="27">
        <f>IF(ISBLANK(M654),,IF(ISBLANK(G654),,(IF(M654="WON-EW",((((N654-1)*J654)*'MONTH 2'!$B$2)+('MONTH 2'!$B$2*(N654-1))),IF(M654="WON",((((N654-1)*J654)*'MONTH 2'!$B$2)+('MONTH 2'!$B$2*(N654-1))),IF(M654="PLACED",((((N654-1)*J654)*'MONTH 2'!$B$2)-'MONTH 2'!$B$2),IF(J654=0,-'MONTH 2'!$B$2,IF(J654=0,-'MONTH 2'!$B$2,-('MONTH 2'!$B$2*2)))))))*E654))</f>
        <v>0</v>
      </c>
      <c r="R654" s="27">
        <f>IF(ISBLANK(M654),,IF(U654&lt;&gt;1,((IF(M654="WON-EW",(((K654-1)*'MONTH 2'!$B$2)*(1-$B$3))+(((L654-1)*'MONTH 2'!$B$2)*(1-$B$3)),IF(M654="WON",(((K654-1)*'MONTH 2'!$B$2)*(1-$B$3)),IF(M654="PLACED",(((L654-1)*'MONTH 2'!$B$2)*(1-$B$3))-'MONTH 2'!$B$2,IF(J654=0,-'MONTH 2'!$B$2,-('MONTH 2'!$B$2*2))))))*E654),0))</f>
        <v>0</v>
      </c>
      <c r="U654">
        <f t="shared" si="20"/>
        <v>1</v>
      </c>
    </row>
    <row r="655" spans="8:21" ht="16" x14ac:dyDescent="0.2">
      <c r="H655" s="22"/>
      <c r="I655" s="22"/>
      <c r="J655" s="22"/>
      <c r="M655" s="17"/>
      <c r="N655" s="26">
        <f>((G655-1)*(1-(IF(H655="no",0,'MONTH 2'!$B$3)))+1)</f>
        <v>5.0000000000000044E-2</v>
      </c>
      <c r="O655" s="26">
        <f t="shared" si="21"/>
        <v>0</v>
      </c>
      <c r="P655" s="28">
        <f>IF(ISBLANK(M655),,IF(ISBLANK(F655),,(IF(M655="WON-EW",((((F655-1)*J655)*'MONTH 2'!$B$2)+('MONTH 2'!$B$2*(F655-1))),IF(M655="WON",((((F655-1)*J655)*'MONTH 2'!$B$2)+('MONTH 2'!$B$2*(F655-1))),IF(M655="PLACED",((((F655-1)*J655)*'MONTH 2'!$B$2)-'MONTH 2'!$B$2),IF(J655=0,-'MONTH 2'!$B$2,IF(J655=0,-'MONTH 2'!$B$2,-('MONTH 2'!$B$2*2)))))))*E655))</f>
        <v>0</v>
      </c>
      <c r="Q655" s="27">
        <f>IF(ISBLANK(M655),,IF(ISBLANK(G655),,(IF(M655="WON-EW",((((N655-1)*J655)*'MONTH 2'!$B$2)+('MONTH 2'!$B$2*(N655-1))),IF(M655="WON",((((N655-1)*J655)*'MONTH 2'!$B$2)+('MONTH 2'!$B$2*(N655-1))),IF(M655="PLACED",((((N655-1)*J655)*'MONTH 2'!$B$2)-'MONTH 2'!$B$2),IF(J655=0,-'MONTH 2'!$B$2,IF(J655=0,-'MONTH 2'!$B$2,-('MONTH 2'!$B$2*2)))))))*E655))</f>
        <v>0</v>
      </c>
      <c r="R655" s="27">
        <f>IF(ISBLANK(M655),,IF(U655&lt;&gt;1,((IF(M655="WON-EW",(((K655-1)*'MONTH 2'!$B$2)*(1-$B$3))+(((L655-1)*'MONTH 2'!$B$2)*(1-$B$3)),IF(M655="WON",(((K655-1)*'MONTH 2'!$B$2)*(1-$B$3)),IF(M655="PLACED",(((L655-1)*'MONTH 2'!$B$2)*(1-$B$3))-'MONTH 2'!$B$2,IF(J655=0,-'MONTH 2'!$B$2,-('MONTH 2'!$B$2*2))))))*E655),0))</f>
        <v>0</v>
      </c>
      <c r="U655">
        <f t="shared" si="20"/>
        <v>1</v>
      </c>
    </row>
    <row r="656" spans="8:21" ht="16" x14ac:dyDescent="0.2">
      <c r="H656" s="22"/>
      <c r="I656" s="22"/>
      <c r="J656" s="22"/>
      <c r="M656" s="17"/>
      <c r="N656" s="26">
        <f>((G656-1)*(1-(IF(H656="no",0,'MONTH 2'!$B$3)))+1)</f>
        <v>5.0000000000000044E-2</v>
      </c>
      <c r="O656" s="26">
        <f t="shared" si="21"/>
        <v>0</v>
      </c>
      <c r="P656" s="28">
        <f>IF(ISBLANK(M656),,IF(ISBLANK(F656),,(IF(M656="WON-EW",((((F656-1)*J656)*'MONTH 2'!$B$2)+('MONTH 2'!$B$2*(F656-1))),IF(M656="WON",((((F656-1)*J656)*'MONTH 2'!$B$2)+('MONTH 2'!$B$2*(F656-1))),IF(M656="PLACED",((((F656-1)*J656)*'MONTH 2'!$B$2)-'MONTH 2'!$B$2),IF(J656=0,-'MONTH 2'!$B$2,IF(J656=0,-'MONTH 2'!$B$2,-('MONTH 2'!$B$2*2)))))))*E656))</f>
        <v>0</v>
      </c>
      <c r="Q656" s="27">
        <f>IF(ISBLANK(M656),,IF(ISBLANK(G656),,(IF(M656="WON-EW",((((N656-1)*J656)*'MONTH 2'!$B$2)+('MONTH 2'!$B$2*(N656-1))),IF(M656="WON",((((N656-1)*J656)*'MONTH 2'!$B$2)+('MONTH 2'!$B$2*(N656-1))),IF(M656="PLACED",((((N656-1)*J656)*'MONTH 2'!$B$2)-'MONTH 2'!$B$2),IF(J656=0,-'MONTH 2'!$B$2,IF(J656=0,-'MONTH 2'!$B$2,-('MONTH 2'!$B$2*2)))))))*E656))</f>
        <v>0</v>
      </c>
      <c r="R656" s="27">
        <f>IF(ISBLANK(M656),,IF(U656&lt;&gt;1,((IF(M656="WON-EW",(((K656-1)*'MONTH 2'!$B$2)*(1-$B$3))+(((L656-1)*'MONTH 2'!$B$2)*(1-$B$3)),IF(M656="WON",(((K656-1)*'MONTH 2'!$B$2)*(1-$B$3)),IF(M656="PLACED",(((L656-1)*'MONTH 2'!$B$2)*(1-$B$3))-'MONTH 2'!$B$2,IF(J656=0,-'MONTH 2'!$B$2,-('MONTH 2'!$B$2*2))))))*E656),0))</f>
        <v>0</v>
      </c>
      <c r="U656">
        <f t="shared" si="20"/>
        <v>1</v>
      </c>
    </row>
    <row r="657" spans="8:21" ht="16" x14ac:dyDescent="0.2">
      <c r="H657" s="22"/>
      <c r="I657" s="22"/>
      <c r="J657" s="22"/>
      <c r="M657" s="17"/>
      <c r="N657" s="26">
        <f>((G657-1)*(1-(IF(H657="no",0,'MONTH 2'!$B$3)))+1)</f>
        <v>5.0000000000000044E-2</v>
      </c>
      <c r="O657" s="26">
        <f t="shared" si="21"/>
        <v>0</v>
      </c>
      <c r="P657" s="28">
        <f>IF(ISBLANK(M657),,IF(ISBLANK(F657),,(IF(M657="WON-EW",((((F657-1)*J657)*'MONTH 2'!$B$2)+('MONTH 2'!$B$2*(F657-1))),IF(M657="WON",((((F657-1)*J657)*'MONTH 2'!$B$2)+('MONTH 2'!$B$2*(F657-1))),IF(M657="PLACED",((((F657-1)*J657)*'MONTH 2'!$B$2)-'MONTH 2'!$B$2),IF(J657=0,-'MONTH 2'!$B$2,IF(J657=0,-'MONTH 2'!$B$2,-('MONTH 2'!$B$2*2)))))))*E657))</f>
        <v>0</v>
      </c>
      <c r="Q657" s="27">
        <f>IF(ISBLANK(M657),,IF(ISBLANK(G657),,(IF(M657="WON-EW",((((N657-1)*J657)*'MONTH 2'!$B$2)+('MONTH 2'!$B$2*(N657-1))),IF(M657="WON",((((N657-1)*J657)*'MONTH 2'!$B$2)+('MONTH 2'!$B$2*(N657-1))),IF(M657="PLACED",((((N657-1)*J657)*'MONTH 2'!$B$2)-'MONTH 2'!$B$2),IF(J657=0,-'MONTH 2'!$B$2,IF(J657=0,-'MONTH 2'!$B$2,-('MONTH 2'!$B$2*2)))))))*E657))</f>
        <v>0</v>
      </c>
      <c r="R657" s="27">
        <f>IF(ISBLANK(M657),,IF(U657&lt;&gt;1,((IF(M657="WON-EW",(((K657-1)*'MONTH 2'!$B$2)*(1-$B$3))+(((L657-1)*'MONTH 2'!$B$2)*(1-$B$3)),IF(M657="WON",(((K657-1)*'MONTH 2'!$B$2)*(1-$B$3)),IF(M657="PLACED",(((L657-1)*'MONTH 2'!$B$2)*(1-$B$3))-'MONTH 2'!$B$2,IF(J657=0,-'MONTH 2'!$B$2,-('MONTH 2'!$B$2*2))))))*E657),0))</f>
        <v>0</v>
      </c>
      <c r="U657">
        <f t="shared" si="20"/>
        <v>1</v>
      </c>
    </row>
    <row r="658" spans="8:21" ht="16" x14ac:dyDescent="0.2">
      <c r="H658" s="22"/>
      <c r="I658" s="22"/>
      <c r="J658" s="22"/>
      <c r="M658" s="17"/>
      <c r="N658" s="26">
        <f>((G658-1)*(1-(IF(H658="no",0,'MONTH 2'!$B$3)))+1)</f>
        <v>5.0000000000000044E-2</v>
      </c>
      <c r="O658" s="26">
        <f t="shared" si="21"/>
        <v>0</v>
      </c>
      <c r="P658" s="28">
        <f>IF(ISBLANK(M658),,IF(ISBLANK(F658),,(IF(M658="WON-EW",((((F658-1)*J658)*'MONTH 2'!$B$2)+('MONTH 2'!$B$2*(F658-1))),IF(M658="WON",((((F658-1)*J658)*'MONTH 2'!$B$2)+('MONTH 2'!$B$2*(F658-1))),IF(M658="PLACED",((((F658-1)*J658)*'MONTH 2'!$B$2)-'MONTH 2'!$B$2),IF(J658=0,-'MONTH 2'!$B$2,IF(J658=0,-'MONTH 2'!$B$2,-('MONTH 2'!$B$2*2)))))))*E658))</f>
        <v>0</v>
      </c>
      <c r="Q658" s="27">
        <f>IF(ISBLANK(M658),,IF(ISBLANK(G658),,(IF(M658="WON-EW",((((N658-1)*J658)*'MONTH 2'!$B$2)+('MONTH 2'!$B$2*(N658-1))),IF(M658="WON",((((N658-1)*J658)*'MONTH 2'!$B$2)+('MONTH 2'!$B$2*(N658-1))),IF(M658="PLACED",((((N658-1)*J658)*'MONTH 2'!$B$2)-'MONTH 2'!$B$2),IF(J658=0,-'MONTH 2'!$B$2,IF(J658=0,-'MONTH 2'!$B$2,-('MONTH 2'!$B$2*2)))))))*E658))</f>
        <v>0</v>
      </c>
      <c r="R658" s="27">
        <f>IF(ISBLANK(M658),,IF(U658&lt;&gt;1,((IF(M658="WON-EW",(((K658-1)*'MONTH 2'!$B$2)*(1-$B$3))+(((L658-1)*'MONTH 2'!$B$2)*(1-$B$3)),IF(M658="WON",(((K658-1)*'MONTH 2'!$B$2)*(1-$B$3)),IF(M658="PLACED",(((L658-1)*'MONTH 2'!$B$2)*(1-$B$3))-'MONTH 2'!$B$2,IF(J658=0,-'MONTH 2'!$B$2,-('MONTH 2'!$B$2*2))))))*E658),0))</f>
        <v>0</v>
      </c>
      <c r="U658">
        <f t="shared" si="20"/>
        <v>1</v>
      </c>
    </row>
    <row r="659" spans="8:21" ht="16" x14ac:dyDescent="0.2">
      <c r="H659" s="22"/>
      <c r="I659" s="22"/>
      <c r="J659" s="22"/>
      <c r="M659" s="17"/>
      <c r="N659" s="26">
        <f>((G659-1)*(1-(IF(H659="no",0,'MONTH 2'!$B$3)))+1)</f>
        <v>5.0000000000000044E-2</v>
      </c>
      <c r="O659" s="26">
        <f t="shared" si="21"/>
        <v>0</v>
      </c>
      <c r="P659" s="28">
        <f>IF(ISBLANK(M659),,IF(ISBLANK(F659),,(IF(M659="WON-EW",((((F659-1)*J659)*'MONTH 2'!$B$2)+('MONTH 2'!$B$2*(F659-1))),IF(M659="WON",((((F659-1)*J659)*'MONTH 2'!$B$2)+('MONTH 2'!$B$2*(F659-1))),IF(M659="PLACED",((((F659-1)*J659)*'MONTH 2'!$B$2)-'MONTH 2'!$B$2),IF(J659=0,-'MONTH 2'!$B$2,IF(J659=0,-'MONTH 2'!$B$2,-('MONTH 2'!$B$2*2)))))))*E659))</f>
        <v>0</v>
      </c>
      <c r="Q659" s="27">
        <f>IF(ISBLANK(M659),,IF(ISBLANK(G659),,(IF(M659="WON-EW",((((N659-1)*J659)*'MONTH 2'!$B$2)+('MONTH 2'!$B$2*(N659-1))),IF(M659="WON",((((N659-1)*J659)*'MONTH 2'!$B$2)+('MONTH 2'!$B$2*(N659-1))),IF(M659="PLACED",((((N659-1)*J659)*'MONTH 2'!$B$2)-'MONTH 2'!$B$2),IF(J659=0,-'MONTH 2'!$B$2,IF(J659=0,-'MONTH 2'!$B$2,-('MONTH 2'!$B$2*2)))))))*E659))</f>
        <v>0</v>
      </c>
      <c r="R659" s="27">
        <f>IF(ISBLANK(M659),,IF(U659&lt;&gt;1,((IF(M659="WON-EW",(((K659-1)*'MONTH 2'!$B$2)*(1-$B$3))+(((L659-1)*'MONTH 2'!$B$2)*(1-$B$3)),IF(M659="WON",(((K659-1)*'MONTH 2'!$B$2)*(1-$B$3)),IF(M659="PLACED",(((L659-1)*'MONTH 2'!$B$2)*(1-$B$3))-'MONTH 2'!$B$2,IF(J659=0,-'MONTH 2'!$B$2,-('MONTH 2'!$B$2*2))))))*E659),0))</f>
        <v>0</v>
      </c>
      <c r="U659">
        <f t="shared" si="20"/>
        <v>1</v>
      </c>
    </row>
    <row r="660" spans="8:21" ht="16" x14ac:dyDescent="0.2">
      <c r="H660" s="22"/>
      <c r="I660" s="22"/>
      <c r="J660" s="22"/>
      <c r="M660" s="17"/>
      <c r="N660" s="26">
        <f>((G660-1)*(1-(IF(H660="no",0,'MONTH 2'!$B$3)))+1)</f>
        <v>5.0000000000000044E-2</v>
      </c>
      <c r="O660" s="26">
        <f t="shared" si="21"/>
        <v>0</v>
      </c>
      <c r="P660" s="28">
        <f>IF(ISBLANK(M660),,IF(ISBLANK(F660),,(IF(M660="WON-EW",((((F660-1)*J660)*'MONTH 2'!$B$2)+('MONTH 2'!$B$2*(F660-1))),IF(M660="WON",((((F660-1)*J660)*'MONTH 2'!$B$2)+('MONTH 2'!$B$2*(F660-1))),IF(M660="PLACED",((((F660-1)*J660)*'MONTH 2'!$B$2)-'MONTH 2'!$B$2),IF(J660=0,-'MONTH 2'!$B$2,IF(J660=0,-'MONTH 2'!$B$2,-('MONTH 2'!$B$2*2)))))))*E660))</f>
        <v>0</v>
      </c>
      <c r="Q660" s="27">
        <f>IF(ISBLANK(M660),,IF(ISBLANK(G660),,(IF(M660="WON-EW",((((N660-1)*J660)*'MONTH 2'!$B$2)+('MONTH 2'!$B$2*(N660-1))),IF(M660="WON",((((N660-1)*J660)*'MONTH 2'!$B$2)+('MONTH 2'!$B$2*(N660-1))),IF(M660="PLACED",((((N660-1)*J660)*'MONTH 2'!$B$2)-'MONTH 2'!$B$2),IF(J660=0,-'MONTH 2'!$B$2,IF(J660=0,-'MONTH 2'!$B$2,-('MONTH 2'!$B$2*2)))))))*E660))</f>
        <v>0</v>
      </c>
      <c r="R660" s="27">
        <f>IF(ISBLANK(M660),,IF(U660&lt;&gt;1,((IF(M660="WON-EW",(((K660-1)*'MONTH 2'!$B$2)*(1-$B$3))+(((L660-1)*'MONTH 2'!$B$2)*(1-$B$3)),IF(M660="WON",(((K660-1)*'MONTH 2'!$B$2)*(1-$B$3)),IF(M660="PLACED",(((L660-1)*'MONTH 2'!$B$2)*(1-$B$3))-'MONTH 2'!$B$2,IF(J660=0,-'MONTH 2'!$B$2,-('MONTH 2'!$B$2*2))))))*E660),0))</f>
        <v>0</v>
      </c>
      <c r="U660">
        <f t="shared" si="20"/>
        <v>1</v>
      </c>
    </row>
    <row r="661" spans="8:21" ht="16" x14ac:dyDescent="0.2">
      <c r="H661" s="22"/>
      <c r="I661" s="22"/>
      <c r="J661" s="22"/>
      <c r="M661" s="17"/>
      <c r="N661" s="26">
        <f>((G661-1)*(1-(IF(H661="no",0,'MONTH 2'!$B$3)))+1)</f>
        <v>5.0000000000000044E-2</v>
      </c>
      <c r="O661" s="26">
        <f t="shared" si="21"/>
        <v>0</v>
      </c>
      <c r="P661" s="28">
        <f>IF(ISBLANK(M661),,IF(ISBLANK(F661),,(IF(M661="WON-EW",((((F661-1)*J661)*'MONTH 2'!$B$2)+('MONTH 2'!$B$2*(F661-1))),IF(M661="WON",((((F661-1)*J661)*'MONTH 2'!$B$2)+('MONTH 2'!$B$2*(F661-1))),IF(M661="PLACED",((((F661-1)*J661)*'MONTH 2'!$B$2)-'MONTH 2'!$B$2),IF(J661=0,-'MONTH 2'!$B$2,IF(J661=0,-'MONTH 2'!$B$2,-('MONTH 2'!$B$2*2)))))))*E661))</f>
        <v>0</v>
      </c>
      <c r="Q661" s="27">
        <f>IF(ISBLANK(M661),,IF(ISBLANK(G661),,(IF(M661="WON-EW",((((N661-1)*J661)*'MONTH 2'!$B$2)+('MONTH 2'!$B$2*(N661-1))),IF(M661="WON",((((N661-1)*J661)*'MONTH 2'!$B$2)+('MONTH 2'!$B$2*(N661-1))),IF(M661="PLACED",((((N661-1)*J661)*'MONTH 2'!$B$2)-'MONTH 2'!$B$2),IF(J661=0,-'MONTH 2'!$B$2,IF(J661=0,-'MONTH 2'!$B$2,-('MONTH 2'!$B$2*2)))))))*E661))</f>
        <v>0</v>
      </c>
      <c r="R661" s="27">
        <f>IF(ISBLANK(M661),,IF(U661&lt;&gt;1,((IF(M661="WON-EW",(((K661-1)*'MONTH 2'!$B$2)*(1-$B$3))+(((L661-1)*'MONTH 2'!$B$2)*(1-$B$3)),IF(M661="WON",(((K661-1)*'MONTH 2'!$B$2)*(1-$B$3)),IF(M661="PLACED",(((L661-1)*'MONTH 2'!$B$2)*(1-$B$3))-'MONTH 2'!$B$2,IF(J661=0,-'MONTH 2'!$B$2,-('MONTH 2'!$B$2*2))))))*E661),0))</f>
        <v>0</v>
      </c>
      <c r="U661">
        <f t="shared" si="20"/>
        <v>1</v>
      </c>
    </row>
    <row r="662" spans="8:21" ht="16" x14ac:dyDescent="0.2">
      <c r="H662" s="22"/>
      <c r="I662" s="22"/>
      <c r="J662" s="22"/>
      <c r="M662" s="17"/>
      <c r="N662" s="26">
        <f>((G662-1)*(1-(IF(H662="no",0,'MONTH 2'!$B$3)))+1)</f>
        <v>5.0000000000000044E-2</v>
      </c>
      <c r="O662" s="26">
        <f t="shared" si="21"/>
        <v>0</v>
      </c>
      <c r="P662" s="28">
        <f>IF(ISBLANK(M662),,IF(ISBLANK(F662),,(IF(M662="WON-EW",((((F662-1)*J662)*'MONTH 2'!$B$2)+('MONTH 2'!$B$2*(F662-1))),IF(M662="WON",((((F662-1)*J662)*'MONTH 2'!$B$2)+('MONTH 2'!$B$2*(F662-1))),IF(M662="PLACED",((((F662-1)*J662)*'MONTH 2'!$B$2)-'MONTH 2'!$B$2),IF(J662=0,-'MONTH 2'!$B$2,IF(J662=0,-'MONTH 2'!$B$2,-('MONTH 2'!$B$2*2)))))))*E662))</f>
        <v>0</v>
      </c>
      <c r="Q662" s="27">
        <f>IF(ISBLANK(M662),,IF(ISBLANK(G662),,(IF(M662="WON-EW",((((N662-1)*J662)*'MONTH 2'!$B$2)+('MONTH 2'!$B$2*(N662-1))),IF(M662="WON",((((N662-1)*J662)*'MONTH 2'!$B$2)+('MONTH 2'!$B$2*(N662-1))),IF(M662="PLACED",((((N662-1)*J662)*'MONTH 2'!$B$2)-'MONTH 2'!$B$2),IF(J662=0,-'MONTH 2'!$B$2,IF(J662=0,-'MONTH 2'!$B$2,-('MONTH 2'!$B$2*2)))))))*E662))</f>
        <v>0</v>
      </c>
      <c r="R662" s="27">
        <f>IF(ISBLANK(M662),,IF(U662&lt;&gt;1,((IF(M662="WON-EW",(((K662-1)*'MONTH 2'!$B$2)*(1-$B$3))+(((L662-1)*'MONTH 2'!$B$2)*(1-$B$3)),IF(M662="WON",(((K662-1)*'MONTH 2'!$B$2)*(1-$B$3)),IF(M662="PLACED",(((L662-1)*'MONTH 2'!$B$2)*(1-$B$3))-'MONTH 2'!$B$2,IF(J662=0,-'MONTH 2'!$B$2,-('MONTH 2'!$B$2*2))))))*E662),0))</f>
        <v>0</v>
      </c>
      <c r="U662">
        <f t="shared" si="20"/>
        <v>1</v>
      </c>
    </row>
    <row r="663" spans="8:21" ht="16" x14ac:dyDescent="0.2">
      <c r="H663" s="22"/>
      <c r="I663" s="22"/>
      <c r="J663" s="22"/>
      <c r="M663" s="17"/>
      <c r="N663" s="26">
        <f>((G663-1)*(1-(IF(H663="no",0,'MONTH 2'!$B$3)))+1)</f>
        <v>5.0000000000000044E-2</v>
      </c>
      <c r="O663" s="26">
        <f t="shared" si="21"/>
        <v>0</v>
      </c>
      <c r="P663" s="28">
        <f>IF(ISBLANK(M663),,IF(ISBLANK(F663),,(IF(M663="WON-EW",((((F663-1)*J663)*'MONTH 2'!$B$2)+('MONTH 2'!$B$2*(F663-1))),IF(M663="WON",((((F663-1)*J663)*'MONTH 2'!$B$2)+('MONTH 2'!$B$2*(F663-1))),IF(M663="PLACED",((((F663-1)*J663)*'MONTH 2'!$B$2)-'MONTH 2'!$B$2),IF(J663=0,-'MONTH 2'!$B$2,IF(J663=0,-'MONTH 2'!$B$2,-('MONTH 2'!$B$2*2)))))))*E663))</f>
        <v>0</v>
      </c>
      <c r="Q663" s="27">
        <f>IF(ISBLANK(M663),,IF(ISBLANK(G663),,(IF(M663="WON-EW",((((N663-1)*J663)*'MONTH 2'!$B$2)+('MONTH 2'!$B$2*(N663-1))),IF(M663="WON",((((N663-1)*J663)*'MONTH 2'!$B$2)+('MONTH 2'!$B$2*(N663-1))),IF(M663="PLACED",((((N663-1)*J663)*'MONTH 2'!$B$2)-'MONTH 2'!$B$2),IF(J663=0,-'MONTH 2'!$B$2,IF(J663=0,-'MONTH 2'!$B$2,-('MONTH 2'!$B$2*2)))))))*E663))</f>
        <v>0</v>
      </c>
      <c r="R663" s="27">
        <f>IF(ISBLANK(M663),,IF(U663&lt;&gt;1,((IF(M663="WON-EW",(((K663-1)*'MONTH 2'!$B$2)*(1-$B$3))+(((L663-1)*'MONTH 2'!$B$2)*(1-$B$3)),IF(M663="WON",(((K663-1)*'MONTH 2'!$B$2)*(1-$B$3)),IF(M663="PLACED",(((L663-1)*'MONTH 2'!$B$2)*(1-$B$3))-'MONTH 2'!$B$2,IF(J663=0,-'MONTH 2'!$B$2,-('MONTH 2'!$B$2*2))))))*E663),0))</f>
        <v>0</v>
      </c>
      <c r="U663">
        <f t="shared" si="20"/>
        <v>1</v>
      </c>
    </row>
    <row r="664" spans="8:21" ht="16" x14ac:dyDescent="0.2">
      <c r="H664" s="22"/>
      <c r="I664" s="22"/>
      <c r="J664" s="22"/>
      <c r="M664" s="17"/>
      <c r="N664" s="26">
        <f>((G664-1)*(1-(IF(H664="no",0,'MONTH 2'!$B$3)))+1)</f>
        <v>5.0000000000000044E-2</v>
      </c>
      <c r="O664" s="26">
        <f t="shared" si="21"/>
        <v>0</v>
      </c>
      <c r="P664" s="28">
        <f>IF(ISBLANK(M664),,IF(ISBLANK(F664),,(IF(M664="WON-EW",((((F664-1)*J664)*'MONTH 2'!$B$2)+('MONTH 2'!$B$2*(F664-1))),IF(M664="WON",((((F664-1)*J664)*'MONTH 2'!$B$2)+('MONTH 2'!$B$2*(F664-1))),IF(M664="PLACED",((((F664-1)*J664)*'MONTH 2'!$B$2)-'MONTH 2'!$B$2),IF(J664=0,-'MONTH 2'!$B$2,IF(J664=0,-'MONTH 2'!$B$2,-('MONTH 2'!$B$2*2)))))))*E664))</f>
        <v>0</v>
      </c>
      <c r="Q664" s="27">
        <f>IF(ISBLANK(M664),,IF(ISBLANK(G664),,(IF(M664="WON-EW",((((N664-1)*J664)*'MONTH 2'!$B$2)+('MONTH 2'!$B$2*(N664-1))),IF(M664="WON",((((N664-1)*J664)*'MONTH 2'!$B$2)+('MONTH 2'!$B$2*(N664-1))),IF(M664="PLACED",((((N664-1)*J664)*'MONTH 2'!$B$2)-'MONTH 2'!$B$2),IF(J664=0,-'MONTH 2'!$B$2,IF(J664=0,-'MONTH 2'!$B$2,-('MONTH 2'!$B$2*2)))))))*E664))</f>
        <v>0</v>
      </c>
      <c r="R664" s="27">
        <f>IF(ISBLANK(M664),,IF(U664&lt;&gt;1,((IF(M664="WON-EW",(((K664-1)*'MONTH 2'!$B$2)*(1-$B$3))+(((L664-1)*'MONTH 2'!$B$2)*(1-$B$3)),IF(M664="WON",(((K664-1)*'MONTH 2'!$B$2)*(1-$B$3)),IF(M664="PLACED",(((L664-1)*'MONTH 2'!$B$2)*(1-$B$3))-'MONTH 2'!$B$2,IF(J664=0,-'MONTH 2'!$B$2,-('MONTH 2'!$B$2*2))))))*E664),0))</f>
        <v>0</v>
      </c>
      <c r="U664">
        <f t="shared" si="20"/>
        <v>1</v>
      </c>
    </row>
    <row r="665" spans="8:21" ht="16" x14ac:dyDescent="0.2">
      <c r="H665" s="22"/>
      <c r="I665" s="22"/>
      <c r="J665" s="22"/>
      <c r="M665" s="17"/>
      <c r="N665" s="26">
        <f>((G665-1)*(1-(IF(H665="no",0,'MONTH 2'!$B$3)))+1)</f>
        <v>5.0000000000000044E-2</v>
      </c>
      <c r="O665" s="26">
        <f t="shared" si="21"/>
        <v>0</v>
      </c>
      <c r="P665" s="28">
        <f>IF(ISBLANK(M665),,IF(ISBLANK(F665),,(IF(M665="WON-EW",((((F665-1)*J665)*'MONTH 2'!$B$2)+('MONTH 2'!$B$2*(F665-1))),IF(M665="WON",((((F665-1)*J665)*'MONTH 2'!$B$2)+('MONTH 2'!$B$2*(F665-1))),IF(M665="PLACED",((((F665-1)*J665)*'MONTH 2'!$B$2)-'MONTH 2'!$B$2),IF(J665=0,-'MONTH 2'!$B$2,IF(J665=0,-'MONTH 2'!$B$2,-('MONTH 2'!$B$2*2)))))))*E665))</f>
        <v>0</v>
      </c>
      <c r="Q665" s="27">
        <f>IF(ISBLANK(M665),,IF(ISBLANK(G665),,(IF(M665="WON-EW",((((N665-1)*J665)*'MONTH 2'!$B$2)+('MONTH 2'!$B$2*(N665-1))),IF(M665="WON",((((N665-1)*J665)*'MONTH 2'!$B$2)+('MONTH 2'!$B$2*(N665-1))),IF(M665="PLACED",((((N665-1)*J665)*'MONTH 2'!$B$2)-'MONTH 2'!$B$2),IF(J665=0,-'MONTH 2'!$B$2,IF(J665=0,-'MONTH 2'!$B$2,-('MONTH 2'!$B$2*2)))))))*E665))</f>
        <v>0</v>
      </c>
      <c r="R665" s="27">
        <f>IF(ISBLANK(M665),,IF(U665&lt;&gt;1,((IF(M665="WON-EW",(((K665-1)*'MONTH 2'!$B$2)*(1-$B$3))+(((L665-1)*'MONTH 2'!$B$2)*(1-$B$3)),IF(M665="WON",(((K665-1)*'MONTH 2'!$B$2)*(1-$B$3)),IF(M665="PLACED",(((L665-1)*'MONTH 2'!$B$2)*(1-$B$3))-'MONTH 2'!$B$2,IF(J665=0,-'MONTH 2'!$B$2,-('MONTH 2'!$B$2*2))))))*E665),0))</f>
        <v>0</v>
      </c>
      <c r="U665">
        <f t="shared" si="20"/>
        <v>1</v>
      </c>
    </row>
    <row r="666" spans="8:21" ht="16" x14ac:dyDescent="0.2">
      <c r="H666" s="22"/>
      <c r="I666" s="22"/>
      <c r="J666" s="22"/>
      <c r="M666" s="17"/>
      <c r="N666" s="26">
        <f>((G666-1)*(1-(IF(H666="no",0,'MONTH 2'!$B$3)))+1)</f>
        <v>5.0000000000000044E-2</v>
      </c>
      <c r="O666" s="26">
        <f t="shared" si="21"/>
        <v>0</v>
      </c>
      <c r="P666" s="28">
        <f>IF(ISBLANK(M666),,IF(ISBLANK(F666),,(IF(M666="WON-EW",((((F666-1)*J666)*'MONTH 2'!$B$2)+('MONTH 2'!$B$2*(F666-1))),IF(M666="WON",((((F666-1)*J666)*'MONTH 2'!$B$2)+('MONTH 2'!$B$2*(F666-1))),IF(M666="PLACED",((((F666-1)*J666)*'MONTH 2'!$B$2)-'MONTH 2'!$B$2),IF(J666=0,-'MONTH 2'!$B$2,IF(J666=0,-'MONTH 2'!$B$2,-('MONTH 2'!$B$2*2)))))))*E666))</f>
        <v>0</v>
      </c>
      <c r="Q666" s="27">
        <f>IF(ISBLANK(M666),,IF(ISBLANK(G666),,(IF(M666="WON-EW",((((N666-1)*J666)*'MONTH 2'!$B$2)+('MONTH 2'!$B$2*(N666-1))),IF(M666="WON",((((N666-1)*J666)*'MONTH 2'!$B$2)+('MONTH 2'!$B$2*(N666-1))),IF(M666="PLACED",((((N666-1)*J666)*'MONTH 2'!$B$2)-'MONTH 2'!$B$2),IF(J666=0,-'MONTH 2'!$B$2,IF(J666=0,-'MONTH 2'!$B$2,-('MONTH 2'!$B$2*2)))))))*E666))</f>
        <v>0</v>
      </c>
      <c r="R666" s="27">
        <f>IF(ISBLANK(M666),,IF(U666&lt;&gt;1,((IF(M666="WON-EW",(((K666-1)*'MONTH 2'!$B$2)*(1-$B$3))+(((L666-1)*'MONTH 2'!$B$2)*(1-$B$3)),IF(M666="WON",(((K666-1)*'MONTH 2'!$B$2)*(1-$B$3)),IF(M666="PLACED",(((L666-1)*'MONTH 2'!$B$2)*(1-$B$3))-'MONTH 2'!$B$2,IF(J666=0,-'MONTH 2'!$B$2,-('MONTH 2'!$B$2*2))))))*E666),0))</f>
        <v>0</v>
      </c>
      <c r="U666">
        <f t="shared" si="20"/>
        <v>1</v>
      </c>
    </row>
    <row r="667" spans="8:21" ht="16" x14ac:dyDescent="0.2">
      <c r="H667" s="22"/>
      <c r="I667" s="22"/>
      <c r="J667" s="22"/>
      <c r="M667" s="17"/>
      <c r="N667" s="26">
        <f>((G667-1)*(1-(IF(H667="no",0,'MONTH 2'!$B$3)))+1)</f>
        <v>5.0000000000000044E-2</v>
      </c>
      <c r="O667" s="26">
        <f t="shared" si="21"/>
        <v>0</v>
      </c>
      <c r="P667" s="28">
        <f>IF(ISBLANK(M667),,IF(ISBLANK(F667),,(IF(M667="WON-EW",((((F667-1)*J667)*'MONTH 2'!$B$2)+('MONTH 2'!$B$2*(F667-1))),IF(M667="WON",((((F667-1)*J667)*'MONTH 2'!$B$2)+('MONTH 2'!$B$2*(F667-1))),IF(M667="PLACED",((((F667-1)*J667)*'MONTH 2'!$B$2)-'MONTH 2'!$B$2),IF(J667=0,-'MONTH 2'!$B$2,IF(J667=0,-'MONTH 2'!$B$2,-('MONTH 2'!$B$2*2)))))))*E667))</f>
        <v>0</v>
      </c>
      <c r="Q667" s="27">
        <f>IF(ISBLANK(M667),,IF(ISBLANK(G667),,(IF(M667="WON-EW",((((N667-1)*J667)*'MONTH 2'!$B$2)+('MONTH 2'!$B$2*(N667-1))),IF(M667="WON",((((N667-1)*J667)*'MONTH 2'!$B$2)+('MONTH 2'!$B$2*(N667-1))),IF(M667="PLACED",((((N667-1)*J667)*'MONTH 2'!$B$2)-'MONTH 2'!$B$2),IF(J667=0,-'MONTH 2'!$B$2,IF(J667=0,-'MONTH 2'!$B$2,-('MONTH 2'!$B$2*2)))))))*E667))</f>
        <v>0</v>
      </c>
      <c r="R667" s="27">
        <f>IF(ISBLANK(M667),,IF(U667&lt;&gt;1,((IF(M667="WON-EW",(((K667-1)*'MONTH 2'!$B$2)*(1-$B$3))+(((L667-1)*'MONTH 2'!$B$2)*(1-$B$3)),IF(M667="WON",(((K667-1)*'MONTH 2'!$B$2)*(1-$B$3)),IF(M667="PLACED",(((L667-1)*'MONTH 2'!$B$2)*(1-$B$3))-'MONTH 2'!$B$2,IF(J667=0,-'MONTH 2'!$B$2,-('MONTH 2'!$B$2*2))))))*E667),0))</f>
        <v>0</v>
      </c>
      <c r="U667">
        <f t="shared" si="20"/>
        <v>1</v>
      </c>
    </row>
    <row r="668" spans="8:21" ht="16" x14ac:dyDescent="0.2">
      <c r="H668" s="22"/>
      <c r="I668" s="22"/>
      <c r="J668" s="22"/>
      <c r="M668" s="17"/>
      <c r="N668" s="26">
        <f>((G668-1)*(1-(IF(H668="no",0,'MONTH 2'!$B$3)))+1)</f>
        <v>5.0000000000000044E-2</v>
      </c>
      <c r="O668" s="26">
        <f t="shared" si="21"/>
        <v>0</v>
      </c>
      <c r="P668" s="28">
        <f>IF(ISBLANK(M668),,IF(ISBLANK(F668),,(IF(M668="WON-EW",((((F668-1)*J668)*'MONTH 2'!$B$2)+('MONTH 2'!$B$2*(F668-1))),IF(M668="WON",((((F668-1)*J668)*'MONTH 2'!$B$2)+('MONTH 2'!$B$2*(F668-1))),IF(M668="PLACED",((((F668-1)*J668)*'MONTH 2'!$B$2)-'MONTH 2'!$B$2),IF(J668=0,-'MONTH 2'!$B$2,IF(J668=0,-'MONTH 2'!$B$2,-('MONTH 2'!$B$2*2)))))))*E668))</f>
        <v>0</v>
      </c>
      <c r="Q668" s="27">
        <f>IF(ISBLANK(M668),,IF(ISBLANK(G668),,(IF(M668="WON-EW",((((N668-1)*J668)*'MONTH 2'!$B$2)+('MONTH 2'!$B$2*(N668-1))),IF(M668="WON",((((N668-1)*J668)*'MONTH 2'!$B$2)+('MONTH 2'!$B$2*(N668-1))),IF(M668="PLACED",((((N668-1)*J668)*'MONTH 2'!$B$2)-'MONTH 2'!$B$2),IF(J668=0,-'MONTH 2'!$B$2,IF(J668=0,-'MONTH 2'!$B$2,-('MONTH 2'!$B$2*2)))))))*E668))</f>
        <v>0</v>
      </c>
      <c r="R668" s="27">
        <f>IF(ISBLANK(M668),,IF(U668&lt;&gt;1,((IF(M668="WON-EW",(((K668-1)*'MONTH 2'!$B$2)*(1-$B$3))+(((L668-1)*'MONTH 2'!$B$2)*(1-$B$3)),IF(M668="WON",(((K668-1)*'MONTH 2'!$B$2)*(1-$B$3)),IF(M668="PLACED",(((L668-1)*'MONTH 2'!$B$2)*(1-$B$3))-'MONTH 2'!$B$2,IF(J668=0,-'MONTH 2'!$B$2,-('MONTH 2'!$B$2*2))))))*E668),0))</f>
        <v>0</v>
      </c>
      <c r="U668">
        <f t="shared" si="20"/>
        <v>1</v>
      </c>
    </row>
    <row r="669" spans="8:21" ht="16" x14ac:dyDescent="0.2">
      <c r="H669" s="22"/>
      <c r="I669" s="22"/>
      <c r="J669" s="22"/>
      <c r="M669" s="17"/>
      <c r="N669" s="26">
        <f>((G669-1)*(1-(IF(H669="no",0,'MONTH 2'!$B$3)))+1)</f>
        <v>5.0000000000000044E-2</v>
      </c>
      <c r="O669" s="26">
        <f t="shared" si="21"/>
        <v>0</v>
      </c>
      <c r="P669" s="28">
        <f>IF(ISBLANK(M669),,IF(ISBLANK(F669),,(IF(M669="WON-EW",((((F669-1)*J669)*'MONTH 2'!$B$2)+('MONTH 2'!$B$2*(F669-1))),IF(M669="WON",((((F669-1)*J669)*'MONTH 2'!$B$2)+('MONTH 2'!$B$2*(F669-1))),IF(M669="PLACED",((((F669-1)*J669)*'MONTH 2'!$B$2)-'MONTH 2'!$B$2),IF(J669=0,-'MONTH 2'!$B$2,IF(J669=0,-'MONTH 2'!$B$2,-('MONTH 2'!$B$2*2)))))))*E669))</f>
        <v>0</v>
      </c>
      <c r="Q669" s="27">
        <f>IF(ISBLANK(M669),,IF(ISBLANK(G669),,(IF(M669="WON-EW",((((N669-1)*J669)*'MONTH 2'!$B$2)+('MONTH 2'!$B$2*(N669-1))),IF(M669="WON",((((N669-1)*J669)*'MONTH 2'!$B$2)+('MONTH 2'!$B$2*(N669-1))),IF(M669="PLACED",((((N669-1)*J669)*'MONTH 2'!$B$2)-'MONTH 2'!$B$2),IF(J669=0,-'MONTH 2'!$B$2,IF(J669=0,-'MONTH 2'!$B$2,-('MONTH 2'!$B$2*2)))))))*E669))</f>
        <v>0</v>
      </c>
      <c r="R669" s="27">
        <f>IF(ISBLANK(M669),,IF(U669&lt;&gt;1,((IF(M669="WON-EW",(((K669-1)*'MONTH 2'!$B$2)*(1-$B$3))+(((L669-1)*'MONTH 2'!$B$2)*(1-$B$3)),IF(M669="WON",(((K669-1)*'MONTH 2'!$B$2)*(1-$B$3)),IF(M669="PLACED",(((L669-1)*'MONTH 2'!$B$2)*(1-$B$3))-'MONTH 2'!$B$2,IF(J669=0,-'MONTH 2'!$B$2,-('MONTH 2'!$B$2*2))))))*E669),0))</f>
        <v>0</v>
      </c>
      <c r="U669">
        <f t="shared" ref="U669:U732" si="22">IF(ISBLANK(K669),1,IF(ISBLANK(L669),2,99))</f>
        <v>1</v>
      </c>
    </row>
    <row r="670" spans="8:21" ht="16" x14ac:dyDescent="0.2">
      <c r="H670" s="22"/>
      <c r="I670" s="22"/>
      <c r="J670" s="22"/>
      <c r="M670" s="17"/>
      <c r="N670" s="26">
        <f>((G670-1)*(1-(IF(H670="no",0,'MONTH 2'!$B$3)))+1)</f>
        <v>5.0000000000000044E-2</v>
      </c>
      <c r="O670" s="26">
        <f t="shared" si="21"/>
        <v>0</v>
      </c>
      <c r="P670" s="28">
        <f>IF(ISBLANK(M670),,IF(ISBLANK(F670),,(IF(M670="WON-EW",((((F670-1)*J670)*'MONTH 2'!$B$2)+('MONTH 2'!$B$2*(F670-1))),IF(M670="WON",((((F670-1)*J670)*'MONTH 2'!$B$2)+('MONTH 2'!$B$2*(F670-1))),IF(M670="PLACED",((((F670-1)*J670)*'MONTH 2'!$B$2)-'MONTH 2'!$B$2),IF(J670=0,-'MONTH 2'!$B$2,IF(J670=0,-'MONTH 2'!$B$2,-('MONTH 2'!$B$2*2)))))))*E670))</f>
        <v>0</v>
      </c>
      <c r="Q670" s="27">
        <f>IF(ISBLANK(M670),,IF(ISBLANK(G670),,(IF(M670="WON-EW",((((N670-1)*J670)*'MONTH 2'!$B$2)+('MONTH 2'!$B$2*(N670-1))),IF(M670="WON",((((N670-1)*J670)*'MONTH 2'!$B$2)+('MONTH 2'!$B$2*(N670-1))),IF(M670="PLACED",((((N670-1)*J670)*'MONTH 2'!$B$2)-'MONTH 2'!$B$2),IF(J670=0,-'MONTH 2'!$B$2,IF(J670=0,-'MONTH 2'!$B$2,-('MONTH 2'!$B$2*2)))))))*E670))</f>
        <v>0</v>
      </c>
      <c r="R670" s="27">
        <f>IF(ISBLANK(M670),,IF(U670&lt;&gt;1,((IF(M670="WON-EW",(((K670-1)*'MONTH 2'!$B$2)*(1-$B$3))+(((L670-1)*'MONTH 2'!$B$2)*(1-$B$3)),IF(M670="WON",(((K670-1)*'MONTH 2'!$B$2)*(1-$B$3)),IF(M670="PLACED",(((L670-1)*'MONTH 2'!$B$2)*(1-$B$3))-'MONTH 2'!$B$2,IF(J670=0,-'MONTH 2'!$B$2,-('MONTH 2'!$B$2*2))))))*E670),0))</f>
        <v>0</v>
      </c>
      <c r="U670">
        <f t="shared" si="22"/>
        <v>1</v>
      </c>
    </row>
    <row r="671" spans="8:21" ht="16" x14ac:dyDescent="0.2">
      <c r="H671" s="22"/>
      <c r="I671" s="22"/>
      <c r="J671" s="22"/>
      <c r="M671" s="17"/>
      <c r="N671" s="26">
        <f>((G671-1)*(1-(IF(H671="no",0,'MONTH 2'!$B$3)))+1)</f>
        <v>5.0000000000000044E-2</v>
      </c>
      <c r="O671" s="26">
        <f t="shared" si="21"/>
        <v>0</v>
      </c>
      <c r="P671" s="28">
        <f>IF(ISBLANK(M671),,IF(ISBLANK(F671),,(IF(M671="WON-EW",((((F671-1)*J671)*'MONTH 2'!$B$2)+('MONTH 2'!$B$2*(F671-1))),IF(M671="WON",((((F671-1)*J671)*'MONTH 2'!$B$2)+('MONTH 2'!$B$2*(F671-1))),IF(M671="PLACED",((((F671-1)*J671)*'MONTH 2'!$B$2)-'MONTH 2'!$B$2),IF(J671=0,-'MONTH 2'!$B$2,IF(J671=0,-'MONTH 2'!$B$2,-('MONTH 2'!$B$2*2)))))))*E671))</f>
        <v>0</v>
      </c>
      <c r="Q671" s="27">
        <f>IF(ISBLANK(M671),,IF(ISBLANK(G671),,(IF(M671="WON-EW",((((N671-1)*J671)*'MONTH 2'!$B$2)+('MONTH 2'!$B$2*(N671-1))),IF(M671="WON",((((N671-1)*J671)*'MONTH 2'!$B$2)+('MONTH 2'!$B$2*(N671-1))),IF(M671="PLACED",((((N671-1)*J671)*'MONTH 2'!$B$2)-'MONTH 2'!$B$2),IF(J671=0,-'MONTH 2'!$B$2,IF(J671=0,-'MONTH 2'!$B$2,-('MONTH 2'!$B$2*2)))))))*E671))</f>
        <v>0</v>
      </c>
      <c r="R671" s="27">
        <f>IF(ISBLANK(M671),,IF(U671&lt;&gt;1,((IF(M671="WON-EW",(((K671-1)*'MONTH 2'!$B$2)*(1-$B$3))+(((L671-1)*'MONTH 2'!$B$2)*(1-$B$3)),IF(M671="WON",(((K671-1)*'MONTH 2'!$B$2)*(1-$B$3)),IF(M671="PLACED",(((L671-1)*'MONTH 2'!$B$2)*(1-$B$3))-'MONTH 2'!$B$2,IF(J671=0,-'MONTH 2'!$B$2,-('MONTH 2'!$B$2*2))))))*E671),0))</f>
        <v>0</v>
      </c>
      <c r="U671">
        <f t="shared" si="22"/>
        <v>1</v>
      </c>
    </row>
    <row r="672" spans="8:21" ht="16" x14ac:dyDescent="0.2">
      <c r="H672" s="22"/>
      <c r="I672" s="22"/>
      <c r="J672" s="22"/>
      <c r="M672" s="17"/>
      <c r="N672" s="26">
        <f>((G672-1)*(1-(IF(H672="no",0,'MONTH 2'!$B$3)))+1)</f>
        <v>5.0000000000000044E-2</v>
      </c>
      <c r="O672" s="26">
        <f t="shared" si="21"/>
        <v>0</v>
      </c>
      <c r="P672" s="28">
        <f>IF(ISBLANK(M672),,IF(ISBLANK(F672),,(IF(M672="WON-EW",((((F672-1)*J672)*'MONTH 2'!$B$2)+('MONTH 2'!$B$2*(F672-1))),IF(M672="WON",((((F672-1)*J672)*'MONTH 2'!$B$2)+('MONTH 2'!$B$2*(F672-1))),IF(M672="PLACED",((((F672-1)*J672)*'MONTH 2'!$B$2)-'MONTH 2'!$B$2),IF(J672=0,-'MONTH 2'!$B$2,IF(J672=0,-'MONTH 2'!$B$2,-('MONTH 2'!$B$2*2)))))))*E672))</f>
        <v>0</v>
      </c>
      <c r="Q672" s="27">
        <f>IF(ISBLANK(M672),,IF(ISBLANK(G672),,(IF(M672="WON-EW",((((N672-1)*J672)*'MONTH 2'!$B$2)+('MONTH 2'!$B$2*(N672-1))),IF(M672="WON",((((N672-1)*J672)*'MONTH 2'!$B$2)+('MONTH 2'!$B$2*(N672-1))),IF(M672="PLACED",((((N672-1)*J672)*'MONTH 2'!$B$2)-'MONTH 2'!$B$2),IF(J672=0,-'MONTH 2'!$B$2,IF(J672=0,-'MONTH 2'!$B$2,-('MONTH 2'!$B$2*2)))))))*E672))</f>
        <v>0</v>
      </c>
      <c r="R672" s="27">
        <f>IF(ISBLANK(M672),,IF(U672&lt;&gt;1,((IF(M672="WON-EW",(((K672-1)*'MONTH 2'!$B$2)*(1-$B$3))+(((L672-1)*'MONTH 2'!$B$2)*(1-$B$3)),IF(M672="WON",(((K672-1)*'MONTH 2'!$B$2)*(1-$B$3)),IF(M672="PLACED",(((L672-1)*'MONTH 2'!$B$2)*(1-$B$3))-'MONTH 2'!$B$2,IF(J672=0,-'MONTH 2'!$B$2,-('MONTH 2'!$B$2*2))))))*E672),0))</f>
        <v>0</v>
      </c>
      <c r="U672">
        <f t="shared" si="22"/>
        <v>1</v>
      </c>
    </row>
    <row r="673" spans="8:21" ht="16" x14ac:dyDescent="0.2">
      <c r="H673" s="22"/>
      <c r="I673" s="22"/>
      <c r="J673" s="22"/>
      <c r="M673" s="17"/>
      <c r="N673" s="26">
        <f>((G673-1)*(1-(IF(H673="no",0,'MONTH 2'!$B$3)))+1)</f>
        <v>5.0000000000000044E-2</v>
      </c>
      <c r="O673" s="26">
        <f t="shared" si="21"/>
        <v>0</v>
      </c>
      <c r="P673" s="28">
        <f>IF(ISBLANK(M673),,IF(ISBLANK(F673),,(IF(M673="WON-EW",((((F673-1)*J673)*'MONTH 2'!$B$2)+('MONTH 2'!$B$2*(F673-1))),IF(M673="WON",((((F673-1)*J673)*'MONTH 2'!$B$2)+('MONTH 2'!$B$2*(F673-1))),IF(M673="PLACED",((((F673-1)*J673)*'MONTH 2'!$B$2)-'MONTH 2'!$B$2),IF(J673=0,-'MONTH 2'!$B$2,IF(J673=0,-'MONTH 2'!$B$2,-('MONTH 2'!$B$2*2)))))))*E673))</f>
        <v>0</v>
      </c>
      <c r="Q673" s="27">
        <f>IF(ISBLANK(M673),,IF(ISBLANK(G673),,(IF(M673="WON-EW",((((N673-1)*J673)*'MONTH 2'!$B$2)+('MONTH 2'!$B$2*(N673-1))),IF(M673="WON",((((N673-1)*J673)*'MONTH 2'!$B$2)+('MONTH 2'!$B$2*(N673-1))),IF(M673="PLACED",((((N673-1)*J673)*'MONTH 2'!$B$2)-'MONTH 2'!$B$2),IF(J673=0,-'MONTH 2'!$B$2,IF(J673=0,-'MONTH 2'!$B$2,-('MONTH 2'!$B$2*2)))))))*E673))</f>
        <v>0</v>
      </c>
      <c r="R673" s="27">
        <f>IF(ISBLANK(M673),,IF(U673&lt;&gt;1,((IF(M673="WON-EW",(((K673-1)*'MONTH 2'!$B$2)*(1-$B$3))+(((L673-1)*'MONTH 2'!$B$2)*(1-$B$3)),IF(M673="WON",(((K673-1)*'MONTH 2'!$B$2)*(1-$B$3)),IF(M673="PLACED",(((L673-1)*'MONTH 2'!$B$2)*(1-$B$3))-'MONTH 2'!$B$2,IF(J673=0,-'MONTH 2'!$B$2,-('MONTH 2'!$B$2*2))))))*E673),0))</f>
        <v>0</v>
      </c>
      <c r="U673">
        <f t="shared" si="22"/>
        <v>1</v>
      </c>
    </row>
    <row r="674" spans="8:21" ht="16" x14ac:dyDescent="0.2">
      <c r="H674" s="22"/>
      <c r="I674" s="22"/>
      <c r="J674" s="22"/>
      <c r="M674" s="17"/>
      <c r="N674" s="26">
        <f>((G674-1)*(1-(IF(H674="no",0,'MONTH 2'!$B$3)))+1)</f>
        <v>5.0000000000000044E-2</v>
      </c>
      <c r="O674" s="26">
        <f t="shared" si="21"/>
        <v>0</v>
      </c>
      <c r="P674" s="28">
        <f>IF(ISBLANK(M674),,IF(ISBLANK(F674),,(IF(M674="WON-EW",((((F674-1)*J674)*'MONTH 2'!$B$2)+('MONTH 2'!$B$2*(F674-1))),IF(M674="WON",((((F674-1)*J674)*'MONTH 2'!$B$2)+('MONTH 2'!$B$2*(F674-1))),IF(M674="PLACED",((((F674-1)*J674)*'MONTH 2'!$B$2)-'MONTH 2'!$B$2),IF(J674=0,-'MONTH 2'!$B$2,IF(J674=0,-'MONTH 2'!$B$2,-('MONTH 2'!$B$2*2)))))))*E674))</f>
        <v>0</v>
      </c>
      <c r="Q674" s="27">
        <f>IF(ISBLANK(M674),,IF(ISBLANK(G674),,(IF(M674="WON-EW",((((N674-1)*J674)*'MONTH 2'!$B$2)+('MONTH 2'!$B$2*(N674-1))),IF(M674="WON",((((N674-1)*J674)*'MONTH 2'!$B$2)+('MONTH 2'!$B$2*(N674-1))),IF(M674="PLACED",((((N674-1)*J674)*'MONTH 2'!$B$2)-'MONTH 2'!$B$2),IF(J674=0,-'MONTH 2'!$B$2,IF(J674=0,-'MONTH 2'!$B$2,-('MONTH 2'!$B$2*2)))))))*E674))</f>
        <v>0</v>
      </c>
      <c r="R674" s="27">
        <f>IF(ISBLANK(M674),,IF(U674&lt;&gt;1,((IF(M674="WON-EW",(((K674-1)*'MONTH 2'!$B$2)*(1-$B$3))+(((L674-1)*'MONTH 2'!$B$2)*(1-$B$3)),IF(M674="WON",(((K674-1)*'MONTH 2'!$B$2)*(1-$B$3)),IF(M674="PLACED",(((L674-1)*'MONTH 2'!$B$2)*(1-$B$3))-'MONTH 2'!$B$2,IF(J674=0,-'MONTH 2'!$B$2,-('MONTH 2'!$B$2*2))))))*E674),0))</f>
        <v>0</v>
      </c>
      <c r="U674">
        <f t="shared" si="22"/>
        <v>1</v>
      </c>
    </row>
    <row r="675" spans="8:21" ht="16" x14ac:dyDescent="0.2">
      <c r="H675" s="22"/>
      <c r="I675" s="22"/>
      <c r="J675" s="22"/>
      <c r="M675" s="17"/>
      <c r="N675" s="26">
        <f>((G675-1)*(1-(IF(H675="no",0,'MONTH 2'!$B$3)))+1)</f>
        <v>5.0000000000000044E-2</v>
      </c>
      <c r="O675" s="26">
        <f t="shared" ref="O675:O738" si="23">E675*IF(I675="yes",2,1)</f>
        <v>0</v>
      </c>
      <c r="P675" s="28">
        <f>IF(ISBLANK(M675),,IF(ISBLANK(F675),,(IF(M675="WON-EW",((((F675-1)*J675)*'MONTH 2'!$B$2)+('MONTH 2'!$B$2*(F675-1))),IF(M675="WON",((((F675-1)*J675)*'MONTH 2'!$B$2)+('MONTH 2'!$B$2*(F675-1))),IF(M675="PLACED",((((F675-1)*J675)*'MONTH 2'!$B$2)-'MONTH 2'!$B$2),IF(J675=0,-'MONTH 2'!$B$2,IF(J675=0,-'MONTH 2'!$B$2,-('MONTH 2'!$B$2*2)))))))*E675))</f>
        <v>0</v>
      </c>
      <c r="Q675" s="27">
        <f>IF(ISBLANK(M675),,IF(ISBLANK(G675),,(IF(M675="WON-EW",((((N675-1)*J675)*'MONTH 2'!$B$2)+('MONTH 2'!$B$2*(N675-1))),IF(M675="WON",((((N675-1)*J675)*'MONTH 2'!$B$2)+('MONTH 2'!$B$2*(N675-1))),IF(M675="PLACED",((((N675-1)*J675)*'MONTH 2'!$B$2)-'MONTH 2'!$B$2),IF(J675=0,-'MONTH 2'!$B$2,IF(J675=0,-'MONTH 2'!$B$2,-('MONTH 2'!$B$2*2)))))))*E675))</f>
        <v>0</v>
      </c>
      <c r="R675" s="27">
        <f>IF(ISBLANK(M675),,IF(U675&lt;&gt;1,((IF(M675="WON-EW",(((K675-1)*'MONTH 2'!$B$2)*(1-$B$3))+(((L675-1)*'MONTH 2'!$B$2)*(1-$B$3)),IF(M675="WON",(((K675-1)*'MONTH 2'!$B$2)*(1-$B$3)),IF(M675="PLACED",(((L675-1)*'MONTH 2'!$B$2)*(1-$B$3))-'MONTH 2'!$B$2,IF(J675=0,-'MONTH 2'!$B$2,-('MONTH 2'!$B$2*2))))))*E675),0))</f>
        <v>0</v>
      </c>
      <c r="U675">
        <f t="shared" si="22"/>
        <v>1</v>
      </c>
    </row>
    <row r="676" spans="8:21" ht="16" x14ac:dyDescent="0.2">
      <c r="H676" s="22"/>
      <c r="I676" s="22"/>
      <c r="J676" s="22"/>
      <c r="M676" s="17"/>
      <c r="N676" s="26">
        <f>((G676-1)*(1-(IF(H676="no",0,'MONTH 2'!$B$3)))+1)</f>
        <v>5.0000000000000044E-2</v>
      </c>
      <c r="O676" s="26">
        <f t="shared" si="23"/>
        <v>0</v>
      </c>
      <c r="P676" s="28">
        <f>IF(ISBLANK(M676),,IF(ISBLANK(F676),,(IF(M676="WON-EW",((((F676-1)*J676)*'MONTH 2'!$B$2)+('MONTH 2'!$B$2*(F676-1))),IF(M676="WON",((((F676-1)*J676)*'MONTH 2'!$B$2)+('MONTH 2'!$B$2*(F676-1))),IF(M676="PLACED",((((F676-1)*J676)*'MONTH 2'!$B$2)-'MONTH 2'!$B$2),IF(J676=0,-'MONTH 2'!$B$2,IF(J676=0,-'MONTH 2'!$B$2,-('MONTH 2'!$B$2*2)))))))*E676))</f>
        <v>0</v>
      </c>
      <c r="Q676" s="27">
        <f>IF(ISBLANK(M676),,IF(ISBLANK(G676),,(IF(M676="WON-EW",((((N676-1)*J676)*'MONTH 2'!$B$2)+('MONTH 2'!$B$2*(N676-1))),IF(M676="WON",((((N676-1)*J676)*'MONTH 2'!$B$2)+('MONTH 2'!$B$2*(N676-1))),IF(M676="PLACED",((((N676-1)*J676)*'MONTH 2'!$B$2)-'MONTH 2'!$B$2),IF(J676=0,-'MONTH 2'!$B$2,IF(J676=0,-'MONTH 2'!$B$2,-('MONTH 2'!$B$2*2)))))))*E676))</f>
        <v>0</v>
      </c>
      <c r="R676" s="27">
        <f>IF(ISBLANK(M676),,IF(U676&lt;&gt;1,((IF(M676="WON-EW",(((K676-1)*'MONTH 2'!$B$2)*(1-$B$3))+(((L676-1)*'MONTH 2'!$B$2)*(1-$B$3)),IF(M676="WON",(((K676-1)*'MONTH 2'!$B$2)*(1-$B$3)),IF(M676="PLACED",(((L676-1)*'MONTH 2'!$B$2)*(1-$B$3))-'MONTH 2'!$B$2,IF(J676=0,-'MONTH 2'!$B$2,-('MONTH 2'!$B$2*2))))))*E676),0))</f>
        <v>0</v>
      </c>
      <c r="U676">
        <f t="shared" si="22"/>
        <v>1</v>
      </c>
    </row>
    <row r="677" spans="8:21" ht="16" x14ac:dyDescent="0.2">
      <c r="H677" s="22"/>
      <c r="I677" s="22"/>
      <c r="J677" s="22"/>
      <c r="M677" s="17"/>
      <c r="N677" s="26">
        <f>((G677-1)*(1-(IF(H677="no",0,'MONTH 2'!$B$3)))+1)</f>
        <v>5.0000000000000044E-2</v>
      </c>
      <c r="O677" s="26">
        <f t="shared" si="23"/>
        <v>0</v>
      </c>
      <c r="P677" s="28">
        <f>IF(ISBLANK(M677),,IF(ISBLANK(F677),,(IF(M677="WON-EW",((((F677-1)*J677)*'MONTH 2'!$B$2)+('MONTH 2'!$B$2*(F677-1))),IF(M677="WON",((((F677-1)*J677)*'MONTH 2'!$B$2)+('MONTH 2'!$B$2*(F677-1))),IF(M677="PLACED",((((F677-1)*J677)*'MONTH 2'!$B$2)-'MONTH 2'!$B$2),IF(J677=0,-'MONTH 2'!$B$2,IF(J677=0,-'MONTH 2'!$B$2,-('MONTH 2'!$B$2*2)))))))*E677))</f>
        <v>0</v>
      </c>
      <c r="Q677" s="27">
        <f>IF(ISBLANK(M677),,IF(ISBLANK(G677),,(IF(M677="WON-EW",((((N677-1)*J677)*'MONTH 2'!$B$2)+('MONTH 2'!$B$2*(N677-1))),IF(M677="WON",((((N677-1)*J677)*'MONTH 2'!$B$2)+('MONTH 2'!$B$2*(N677-1))),IF(M677="PLACED",((((N677-1)*J677)*'MONTH 2'!$B$2)-'MONTH 2'!$B$2),IF(J677=0,-'MONTH 2'!$B$2,IF(J677=0,-'MONTH 2'!$B$2,-('MONTH 2'!$B$2*2)))))))*E677))</f>
        <v>0</v>
      </c>
      <c r="R677" s="27">
        <f>IF(ISBLANK(M677),,IF(U677&lt;&gt;1,((IF(M677="WON-EW",(((K677-1)*'MONTH 2'!$B$2)*(1-$B$3))+(((L677-1)*'MONTH 2'!$B$2)*(1-$B$3)),IF(M677="WON",(((K677-1)*'MONTH 2'!$B$2)*(1-$B$3)),IF(M677="PLACED",(((L677-1)*'MONTH 2'!$B$2)*(1-$B$3))-'MONTH 2'!$B$2,IF(J677=0,-'MONTH 2'!$B$2,-('MONTH 2'!$B$2*2))))))*E677),0))</f>
        <v>0</v>
      </c>
      <c r="U677">
        <f t="shared" si="22"/>
        <v>1</v>
      </c>
    </row>
    <row r="678" spans="8:21" ht="16" x14ac:dyDescent="0.2">
      <c r="H678" s="22"/>
      <c r="I678" s="22"/>
      <c r="J678" s="22"/>
      <c r="M678" s="17"/>
      <c r="N678" s="26">
        <f>((G678-1)*(1-(IF(H678="no",0,'MONTH 2'!$B$3)))+1)</f>
        <v>5.0000000000000044E-2</v>
      </c>
      <c r="O678" s="26">
        <f t="shared" si="23"/>
        <v>0</v>
      </c>
      <c r="P678" s="28">
        <f>IF(ISBLANK(M678),,IF(ISBLANK(F678),,(IF(M678="WON-EW",((((F678-1)*J678)*'MONTH 2'!$B$2)+('MONTH 2'!$B$2*(F678-1))),IF(M678="WON",((((F678-1)*J678)*'MONTH 2'!$B$2)+('MONTH 2'!$B$2*(F678-1))),IF(M678="PLACED",((((F678-1)*J678)*'MONTH 2'!$B$2)-'MONTH 2'!$B$2),IF(J678=0,-'MONTH 2'!$B$2,IF(J678=0,-'MONTH 2'!$B$2,-('MONTH 2'!$B$2*2)))))))*E678))</f>
        <v>0</v>
      </c>
      <c r="Q678" s="27">
        <f>IF(ISBLANK(M678),,IF(ISBLANK(G678),,(IF(M678="WON-EW",((((N678-1)*J678)*'MONTH 2'!$B$2)+('MONTH 2'!$B$2*(N678-1))),IF(M678="WON",((((N678-1)*J678)*'MONTH 2'!$B$2)+('MONTH 2'!$B$2*(N678-1))),IF(M678="PLACED",((((N678-1)*J678)*'MONTH 2'!$B$2)-'MONTH 2'!$B$2),IF(J678=0,-'MONTH 2'!$B$2,IF(J678=0,-'MONTH 2'!$B$2,-('MONTH 2'!$B$2*2)))))))*E678))</f>
        <v>0</v>
      </c>
      <c r="R678" s="27">
        <f>IF(ISBLANK(M678),,IF(U678&lt;&gt;1,((IF(M678="WON-EW",(((K678-1)*'MONTH 2'!$B$2)*(1-$B$3))+(((L678-1)*'MONTH 2'!$B$2)*(1-$B$3)),IF(M678="WON",(((K678-1)*'MONTH 2'!$B$2)*(1-$B$3)),IF(M678="PLACED",(((L678-1)*'MONTH 2'!$B$2)*(1-$B$3))-'MONTH 2'!$B$2,IF(J678=0,-'MONTH 2'!$B$2,-('MONTH 2'!$B$2*2))))))*E678),0))</f>
        <v>0</v>
      </c>
      <c r="U678">
        <f t="shared" si="22"/>
        <v>1</v>
      </c>
    </row>
    <row r="679" spans="8:21" ht="16" x14ac:dyDescent="0.2">
      <c r="H679" s="22"/>
      <c r="I679" s="22"/>
      <c r="J679" s="22"/>
      <c r="M679" s="17"/>
      <c r="N679" s="26">
        <f>((G679-1)*(1-(IF(H679="no",0,'MONTH 2'!$B$3)))+1)</f>
        <v>5.0000000000000044E-2</v>
      </c>
      <c r="O679" s="26">
        <f t="shared" si="23"/>
        <v>0</v>
      </c>
      <c r="P679" s="28">
        <f>IF(ISBLANK(M679),,IF(ISBLANK(F679),,(IF(M679="WON-EW",((((F679-1)*J679)*'MONTH 2'!$B$2)+('MONTH 2'!$B$2*(F679-1))),IF(M679="WON",((((F679-1)*J679)*'MONTH 2'!$B$2)+('MONTH 2'!$B$2*(F679-1))),IF(M679="PLACED",((((F679-1)*J679)*'MONTH 2'!$B$2)-'MONTH 2'!$B$2),IF(J679=0,-'MONTH 2'!$B$2,IF(J679=0,-'MONTH 2'!$B$2,-('MONTH 2'!$B$2*2)))))))*E679))</f>
        <v>0</v>
      </c>
      <c r="Q679" s="27">
        <f>IF(ISBLANK(M679),,IF(ISBLANK(G679),,(IF(M679="WON-EW",((((N679-1)*J679)*'MONTH 2'!$B$2)+('MONTH 2'!$B$2*(N679-1))),IF(M679="WON",((((N679-1)*J679)*'MONTH 2'!$B$2)+('MONTH 2'!$B$2*(N679-1))),IF(M679="PLACED",((((N679-1)*J679)*'MONTH 2'!$B$2)-'MONTH 2'!$B$2),IF(J679=0,-'MONTH 2'!$B$2,IF(J679=0,-'MONTH 2'!$B$2,-('MONTH 2'!$B$2*2)))))))*E679))</f>
        <v>0</v>
      </c>
      <c r="R679" s="27">
        <f>IF(ISBLANK(M679),,IF(U679&lt;&gt;1,((IF(M679="WON-EW",(((K679-1)*'MONTH 2'!$B$2)*(1-$B$3))+(((L679-1)*'MONTH 2'!$B$2)*(1-$B$3)),IF(M679="WON",(((K679-1)*'MONTH 2'!$B$2)*(1-$B$3)),IF(M679="PLACED",(((L679-1)*'MONTH 2'!$B$2)*(1-$B$3))-'MONTH 2'!$B$2,IF(J679=0,-'MONTH 2'!$B$2,-('MONTH 2'!$B$2*2))))))*E679),0))</f>
        <v>0</v>
      </c>
      <c r="U679">
        <f t="shared" si="22"/>
        <v>1</v>
      </c>
    </row>
    <row r="680" spans="8:21" ht="16" x14ac:dyDescent="0.2">
      <c r="H680" s="22"/>
      <c r="I680" s="22"/>
      <c r="J680" s="22"/>
      <c r="M680" s="17"/>
      <c r="N680" s="26">
        <f>((G680-1)*(1-(IF(H680="no",0,'MONTH 2'!$B$3)))+1)</f>
        <v>5.0000000000000044E-2</v>
      </c>
      <c r="O680" s="26">
        <f t="shared" si="23"/>
        <v>0</v>
      </c>
      <c r="P680" s="28">
        <f>IF(ISBLANK(M680),,IF(ISBLANK(F680),,(IF(M680="WON-EW",((((F680-1)*J680)*'MONTH 2'!$B$2)+('MONTH 2'!$B$2*(F680-1))),IF(M680="WON",((((F680-1)*J680)*'MONTH 2'!$B$2)+('MONTH 2'!$B$2*(F680-1))),IF(M680="PLACED",((((F680-1)*J680)*'MONTH 2'!$B$2)-'MONTH 2'!$B$2),IF(J680=0,-'MONTH 2'!$B$2,IF(J680=0,-'MONTH 2'!$B$2,-('MONTH 2'!$B$2*2)))))))*E680))</f>
        <v>0</v>
      </c>
      <c r="Q680" s="27">
        <f>IF(ISBLANK(M680),,IF(ISBLANK(G680),,(IF(M680="WON-EW",((((N680-1)*J680)*'MONTH 2'!$B$2)+('MONTH 2'!$B$2*(N680-1))),IF(M680="WON",((((N680-1)*J680)*'MONTH 2'!$B$2)+('MONTH 2'!$B$2*(N680-1))),IF(M680="PLACED",((((N680-1)*J680)*'MONTH 2'!$B$2)-'MONTH 2'!$B$2),IF(J680=0,-'MONTH 2'!$B$2,IF(J680=0,-'MONTH 2'!$B$2,-('MONTH 2'!$B$2*2)))))))*E680))</f>
        <v>0</v>
      </c>
      <c r="R680" s="27">
        <f>IF(ISBLANK(M680),,IF(U680&lt;&gt;1,((IF(M680="WON-EW",(((K680-1)*'MONTH 2'!$B$2)*(1-$B$3))+(((L680-1)*'MONTH 2'!$B$2)*(1-$B$3)),IF(M680="WON",(((K680-1)*'MONTH 2'!$B$2)*(1-$B$3)),IF(M680="PLACED",(((L680-1)*'MONTH 2'!$B$2)*(1-$B$3))-'MONTH 2'!$B$2,IF(J680=0,-'MONTH 2'!$B$2,-('MONTH 2'!$B$2*2))))))*E680),0))</f>
        <v>0</v>
      </c>
      <c r="U680">
        <f t="shared" si="22"/>
        <v>1</v>
      </c>
    </row>
    <row r="681" spans="8:21" ht="16" x14ac:dyDescent="0.2">
      <c r="H681" s="22"/>
      <c r="I681" s="22"/>
      <c r="J681" s="22"/>
      <c r="M681" s="17"/>
      <c r="N681" s="26">
        <f>((G681-1)*(1-(IF(H681="no",0,'MONTH 2'!$B$3)))+1)</f>
        <v>5.0000000000000044E-2</v>
      </c>
      <c r="O681" s="26">
        <f t="shared" si="23"/>
        <v>0</v>
      </c>
      <c r="P681" s="28">
        <f>IF(ISBLANK(M681),,IF(ISBLANK(F681),,(IF(M681="WON-EW",((((F681-1)*J681)*'MONTH 2'!$B$2)+('MONTH 2'!$B$2*(F681-1))),IF(M681="WON",((((F681-1)*J681)*'MONTH 2'!$B$2)+('MONTH 2'!$B$2*(F681-1))),IF(M681="PLACED",((((F681-1)*J681)*'MONTH 2'!$B$2)-'MONTH 2'!$B$2),IF(J681=0,-'MONTH 2'!$B$2,IF(J681=0,-'MONTH 2'!$B$2,-('MONTH 2'!$B$2*2)))))))*E681))</f>
        <v>0</v>
      </c>
      <c r="Q681" s="27">
        <f>IF(ISBLANK(M681),,IF(ISBLANK(G681),,(IF(M681="WON-EW",((((N681-1)*J681)*'MONTH 2'!$B$2)+('MONTH 2'!$B$2*(N681-1))),IF(M681="WON",((((N681-1)*J681)*'MONTH 2'!$B$2)+('MONTH 2'!$B$2*(N681-1))),IF(M681="PLACED",((((N681-1)*J681)*'MONTH 2'!$B$2)-'MONTH 2'!$B$2),IF(J681=0,-'MONTH 2'!$B$2,IF(J681=0,-'MONTH 2'!$B$2,-('MONTH 2'!$B$2*2)))))))*E681))</f>
        <v>0</v>
      </c>
      <c r="R681" s="27">
        <f>IF(ISBLANK(M681),,IF(U681&lt;&gt;1,((IF(M681="WON-EW",(((K681-1)*'MONTH 2'!$B$2)*(1-$B$3))+(((L681-1)*'MONTH 2'!$B$2)*(1-$B$3)),IF(M681="WON",(((K681-1)*'MONTH 2'!$B$2)*(1-$B$3)),IF(M681="PLACED",(((L681-1)*'MONTH 2'!$B$2)*(1-$B$3))-'MONTH 2'!$B$2,IF(J681=0,-'MONTH 2'!$B$2,-('MONTH 2'!$B$2*2))))))*E681),0))</f>
        <v>0</v>
      </c>
      <c r="U681">
        <f t="shared" si="22"/>
        <v>1</v>
      </c>
    </row>
    <row r="682" spans="8:21" ht="16" x14ac:dyDescent="0.2">
      <c r="H682" s="22"/>
      <c r="I682" s="22"/>
      <c r="J682" s="22"/>
      <c r="M682" s="17"/>
      <c r="N682" s="26">
        <f>((G682-1)*(1-(IF(H682="no",0,'MONTH 2'!$B$3)))+1)</f>
        <v>5.0000000000000044E-2</v>
      </c>
      <c r="O682" s="26">
        <f t="shared" si="23"/>
        <v>0</v>
      </c>
      <c r="P682" s="28">
        <f>IF(ISBLANK(M682),,IF(ISBLANK(F682),,(IF(M682="WON-EW",((((F682-1)*J682)*'MONTH 2'!$B$2)+('MONTH 2'!$B$2*(F682-1))),IF(M682="WON",((((F682-1)*J682)*'MONTH 2'!$B$2)+('MONTH 2'!$B$2*(F682-1))),IF(M682="PLACED",((((F682-1)*J682)*'MONTH 2'!$B$2)-'MONTH 2'!$B$2),IF(J682=0,-'MONTH 2'!$B$2,IF(J682=0,-'MONTH 2'!$B$2,-('MONTH 2'!$B$2*2)))))))*E682))</f>
        <v>0</v>
      </c>
      <c r="Q682" s="27">
        <f>IF(ISBLANK(M682),,IF(ISBLANK(G682),,(IF(M682="WON-EW",((((N682-1)*J682)*'MONTH 2'!$B$2)+('MONTH 2'!$B$2*(N682-1))),IF(M682="WON",((((N682-1)*J682)*'MONTH 2'!$B$2)+('MONTH 2'!$B$2*(N682-1))),IF(M682="PLACED",((((N682-1)*J682)*'MONTH 2'!$B$2)-'MONTH 2'!$B$2),IF(J682=0,-'MONTH 2'!$B$2,IF(J682=0,-'MONTH 2'!$B$2,-('MONTH 2'!$B$2*2)))))))*E682))</f>
        <v>0</v>
      </c>
      <c r="R682" s="27">
        <f>IF(ISBLANK(M682),,IF(U682&lt;&gt;1,((IF(M682="WON-EW",(((K682-1)*'MONTH 2'!$B$2)*(1-$B$3))+(((L682-1)*'MONTH 2'!$B$2)*(1-$B$3)),IF(M682="WON",(((K682-1)*'MONTH 2'!$B$2)*(1-$B$3)),IF(M682="PLACED",(((L682-1)*'MONTH 2'!$B$2)*(1-$B$3))-'MONTH 2'!$B$2,IF(J682=0,-'MONTH 2'!$B$2,-('MONTH 2'!$B$2*2))))))*E682),0))</f>
        <v>0</v>
      </c>
      <c r="U682">
        <f t="shared" si="22"/>
        <v>1</v>
      </c>
    </row>
    <row r="683" spans="8:21" ht="16" x14ac:dyDescent="0.2">
      <c r="H683" s="22"/>
      <c r="I683" s="22"/>
      <c r="J683" s="22"/>
      <c r="M683" s="17"/>
      <c r="N683" s="26">
        <f>((G683-1)*(1-(IF(H683="no",0,'MONTH 2'!$B$3)))+1)</f>
        <v>5.0000000000000044E-2</v>
      </c>
      <c r="O683" s="26">
        <f t="shared" si="23"/>
        <v>0</v>
      </c>
      <c r="P683" s="28">
        <f>IF(ISBLANK(M683),,IF(ISBLANK(F683),,(IF(M683="WON-EW",((((F683-1)*J683)*'MONTH 2'!$B$2)+('MONTH 2'!$B$2*(F683-1))),IF(M683="WON",((((F683-1)*J683)*'MONTH 2'!$B$2)+('MONTH 2'!$B$2*(F683-1))),IF(M683="PLACED",((((F683-1)*J683)*'MONTH 2'!$B$2)-'MONTH 2'!$B$2),IF(J683=0,-'MONTH 2'!$B$2,IF(J683=0,-'MONTH 2'!$B$2,-('MONTH 2'!$B$2*2)))))))*E683))</f>
        <v>0</v>
      </c>
      <c r="Q683" s="27">
        <f>IF(ISBLANK(M683),,IF(ISBLANK(G683),,(IF(M683="WON-EW",((((N683-1)*J683)*'MONTH 2'!$B$2)+('MONTH 2'!$B$2*(N683-1))),IF(M683="WON",((((N683-1)*J683)*'MONTH 2'!$B$2)+('MONTH 2'!$B$2*(N683-1))),IF(M683="PLACED",((((N683-1)*J683)*'MONTH 2'!$B$2)-'MONTH 2'!$B$2),IF(J683=0,-'MONTH 2'!$B$2,IF(J683=0,-'MONTH 2'!$B$2,-('MONTH 2'!$B$2*2)))))))*E683))</f>
        <v>0</v>
      </c>
      <c r="R683" s="27">
        <f>IF(ISBLANK(M683),,IF(U683&lt;&gt;1,((IF(M683="WON-EW",(((K683-1)*'MONTH 2'!$B$2)*(1-$B$3))+(((L683-1)*'MONTH 2'!$B$2)*(1-$B$3)),IF(M683="WON",(((K683-1)*'MONTH 2'!$B$2)*(1-$B$3)),IF(M683="PLACED",(((L683-1)*'MONTH 2'!$B$2)*(1-$B$3))-'MONTH 2'!$B$2,IF(J683=0,-'MONTH 2'!$B$2,-('MONTH 2'!$B$2*2))))))*E683),0))</f>
        <v>0</v>
      </c>
      <c r="U683">
        <f t="shared" si="22"/>
        <v>1</v>
      </c>
    </row>
    <row r="684" spans="8:21" ht="16" x14ac:dyDescent="0.2">
      <c r="H684" s="22"/>
      <c r="I684" s="22"/>
      <c r="J684" s="22"/>
      <c r="M684" s="17"/>
      <c r="N684" s="26">
        <f>((G684-1)*(1-(IF(H684="no",0,'MONTH 2'!$B$3)))+1)</f>
        <v>5.0000000000000044E-2</v>
      </c>
      <c r="O684" s="26">
        <f t="shared" si="23"/>
        <v>0</v>
      </c>
      <c r="P684" s="28">
        <f>IF(ISBLANK(M684),,IF(ISBLANK(F684),,(IF(M684="WON-EW",((((F684-1)*J684)*'MONTH 2'!$B$2)+('MONTH 2'!$B$2*(F684-1))),IF(M684="WON",((((F684-1)*J684)*'MONTH 2'!$B$2)+('MONTH 2'!$B$2*(F684-1))),IF(M684="PLACED",((((F684-1)*J684)*'MONTH 2'!$B$2)-'MONTH 2'!$B$2),IF(J684=0,-'MONTH 2'!$B$2,IF(J684=0,-'MONTH 2'!$B$2,-('MONTH 2'!$B$2*2)))))))*E684))</f>
        <v>0</v>
      </c>
      <c r="Q684" s="27">
        <f>IF(ISBLANK(M684),,IF(ISBLANK(G684),,(IF(M684="WON-EW",((((N684-1)*J684)*'MONTH 2'!$B$2)+('MONTH 2'!$B$2*(N684-1))),IF(M684="WON",((((N684-1)*J684)*'MONTH 2'!$B$2)+('MONTH 2'!$B$2*(N684-1))),IF(M684="PLACED",((((N684-1)*J684)*'MONTH 2'!$B$2)-'MONTH 2'!$B$2),IF(J684=0,-'MONTH 2'!$B$2,IF(J684=0,-'MONTH 2'!$B$2,-('MONTH 2'!$B$2*2)))))))*E684))</f>
        <v>0</v>
      </c>
      <c r="R684" s="27">
        <f>IF(ISBLANK(M684),,IF(U684&lt;&gt;1,((IF(M684="WON-EW",(((K684-1)*'MONTH 2'!$B$2)*(1-$B$3))+(((L684-1)*'MONTH 2'!$B$2)*(1-$B$3)),IF(M684="WON",(((K684-1)*'MONTH 2'!$B$2)*(1-$B$3)),IF(M684="PLACED",(((L684-1)*'MONTH 2'!$B$2)*(1-$B$3))-'MONTH 2'!$B$2,IF(J684=0,-'MONTH 2'!$B$2,-('MONTH 2'!$B$2*2))))))*E684),0))</f>
        <v>0</v>
      </c>
      <c r="U684">
        <f t="shared" si="22"/>
        <v>1</v>
      </c>
    </row>
    <row r="685" spans="8:21" ht="16" x14ac:dyDescent="0.2">
      <c r="H685" s="22"/>
      <c r="I685" s="22"/>
      <c r="J685" s="22"/>
      <c r="M685" s="17"/>
      <c r="N685" s="26">
        <f>((G685-1)*(1-(IF(H685="no",0,'MONTH 2'!$B$3)))+1)</f>
        <v>5.0000000000000044E-2</v>
      </c>
      <c r="O685" s="26">
        <f t="shared" si="23"/>
        <v>0</v>
      </c>
      <c r="P685" s="28">
        <f>IF(ISBLANK(M685),,IF(ISBLANK(F685),,(IF(M685="WON-EW",((((F685-1)*J685)*'MONTH 2'!$B$2)+('MONTH 2'!$B$2*(F685-1))),IF(M685="WON",((((F685-1)*J685)*'MONTH 2'!$B$2)+('MONTH 2'!$B$2*(F685-1))),IF(M685="PLACED",((((F685-1)*J685)*'MONTH 2'!$B$2)-'MONTH 2'!$B$2),IF(J685=0,-'MONTH 2'!$B$2,IF(J685=0,-'MONTH 2'!$B$2,-('MONTH 2'!$B$2*2)))))))*E685))</f>
        <v>0</v>
      </c>
      <c r="Q685" s="27">
        <f>IF(ISBLANK(M685),,IF(ISBLANK(G685),,(IF(M685="WON-EW",((((N685-1)*J685)*'MONTH 2'!$B$2)+('MONTH 2'!$B$2*(N685-1))),IF(M685="WON",((((N685-1)*J685)*'MONTH 2'!$B$2)+('MONTH 2'!$B$2*(N685-1))),IF(M685="PLACED",((((N685-1)*J685)*'MONTH 2'!$B$2)-'MONTH 2'!$B$2),IF(J685=0,-'MONTH 2'!$B$2,IF(J685=0,-'MONTH 2'!$B$2,-('MONTH 2'!$B$2*2)))))))*E685))</f>
        <v>0</v>
      </c>
      <c r="R685" s="27">
        <f>IF(ISBLANK(M685),,IF(U685&lt;&gt;1,((IF(M685="WON-EW",(((K685-1)*'MONTH 2'!$B$2)*(1-$B$3))+(((L685-1)*'MONTH 2'!$B$2)*(1-$B$3)),IF(M685="WON",(((K685-1)*'MONTH 2'!$B$2)*(1-$B$3)),IF(M685="PLACED",(((L685-1)*'MONTH 2'!$B$2)*(1-$B$3))-'MONTH 2'!$B$2,IF(J685=0,-'MONTH 2'!$B$2,-('MONTH 2'!$B$2*2))))))*E685),0))</f>
        <v>0</v>
      </c>
      <c r="U685">
        <f t="shared" si="22"/>
        <v>1</v>
      </c>
    </row>
    <row r="686" spans="8:21" ht="16" x14ac:dyDescent="0.2">
      <c r="H686" s="22"/>
      <c r="I686" s="22"/>
      <c r="J686" s="22"/>
      <c r="M686" s="17"/>
      <c r="N686" s="26">
        <f>((G686-1)*(1-(IF(H686="no",0,'MONTH 2'!$B$3)))+1)</f>
        <v>5.0000000000000044E-2</v>
      </c>
      <c r="O686" s="26">
        <f t="shared" si="23"/>
        <v>0</v>
      </c>
      <c r="P686" s="28">
        <f>IF(ISBLANK(M686),,IF(ISBLANK(F686),,(IF(M686="WON-EW",((((F686-1)*J686)*'MONTH 2'!$B$2)+('MONTH 2'!$B$2*(F686-1))),IF(M686="WON",((((F686-1)*J686)*'MONTH 2'!$B$2)+('MONTH 2'!$B$2*(F686-1))),IF(M686="PLACED",((((F686-1)*J686)*'MONTH 2'!$B$2)-'MONTH 2'!$B$2),IF(J686=0,-'MONTH 2'!$B$2,IF(J686=0,-'MONTH 2'!$B$2,-('MONTH 2'!$B$2*2)))))))*E686))</f>
        <v>0</v>
      </c>
      <c r="Q686" s="27">
        <f>IF(ISBLANK(M686),,IF(ISBLANK(G686),,(IF(M686="WON-EW",((((N686-1)*J686)*'MONTH 2'!$B$2)+('MONTH 2'!$B$2*(N686-1))),IF(M686="WON",((((N686-1)*J686)*'MONTH 2'!$B$2)+('MONTH 2'!$B$2*(N686-1))),IF(M686="PLACED",((((N686-1)*J686)*'MONTH 2'!$B$2)-'MONTH 2'!$B$2),IF(J686=0,-'MONTH 2'!$B$2,IF(J686=0,-'MONTH 2'!$B$2,-('MONTH 2'!$B$2*2)))))))*E686))</f>
        <v>0</v>
      </c>
      <c r="R686" s="27">
        <f>IF(ISBLANK(M686),,IF(U686&lt;&gt;1,((IF(M686="WON-EW",(((K686-1)*'MONTH 2'!$B$2)*(1-$B$3))+(((L686-1)*'MONTH 2'!$B$2)*(1-$B$3)),IF(M686="WON",(((K686-1)*'MONTH 2'!$B$2)*(1-$B$3)),IF(M686="PLACED",(((L686-1)*'MONTH 2'!$B$2)*(1-$B$3))-'MONTH 2'!$B$2,IF(J686=0,-'MONTH 2'!$B$2,-('MONTH 2'!$B$2*2))))))*E686),0))</f>
        <v>0</v>
      </c>
      <c r="U686">
        <f t="shared" si="22"/>
        <v>1</v>
      </c>
    </row>
    <row r="687" spans="8:21" ht="16" x14ac:dyDescent="0.2">
      <c r="H687" s="22"/>
      <c r="I687" s="22"/>
      <c r="J687" s="22"/>
      <c r="M687" s="17"/>
      <c r="N687" s="26">
        <f>((G687-1)*(1-(IF(H687="no",0,'MONTH 2'!$B$3)))+1)</f>
        <v>5.0000000000000044E-2</v>
      </c>
      <c r="O687" s="26">
        <f t="shared" si="23"/>
        <v>0</v>
      </c>
      <c r="P687" s="28">
        <f>IF(ISBLANK(M687),,IF(ISBLANK(F687),,(IF(M687="WON-EW",((((F687-1)*J687)*'MONTH 2'!$B$2)+('MONTH 2'!$B$2*(F687-1))),IF(M687="WON",((((F687-1)*J687)*'MONTH 2'!$B$2)+('MONTH 2'!$B$2*(F687-1))),IF(M687="PLACED",((((F687-1)*J687)*'MONTH 2'!$B$2)-'MONTH 2'!$B$2),IF(J687=0,-'MONTH 2'!$B$2,IF(J687=0,-'MONTH 2'!$B$2,-('MONTH 2'!$B$2*2)))))))*E687))</f>
        <v>0</v>
      </c>
      <c r="Q687" s="27">
        <f>IF(ISBLANK(M687),,IF(ISBLANK(G687),,(IF(M687="WON-EW",((((N687-1)*J687)*'MONTH 2'!$B$2)+('MONTH 2'!$B$2*(N687-1))),IF(M687="WON",((((N687-1)*J687)*'MONTH 2'!$B$2)+('MONTH 2'!$B$2*(N687-1))),IF(M687="PLACED",((((N687-1)*J687)*'MONTH 2'!$B$2)-'MONTH 2'!$B$2),IF(J687=0,-'MONTH 2'!$B$2,IF(J687=0,-'MONTH 2'!$B$2,-('MONTH 2'!$B$2*2)))))))*E687))</f>
        <v>0</v>
      </c>
      <c r="R687" s="27">
        <f>IF(ISBLANK(M687),,IF(U687&lt;&gt;1,((IF(M687="WON-EW",(((K687-1)*'MONTH 2'!$B$2)*(1-$B$3))+(((L687-1)*'MONTH 2'!$B$2)*(1-$B$3)),IF(M687="WON",(((K687-1)*'MONTH 2'!$B$2)*(1-$B$3)),IF(M687="PLACED",(((L687-1)*'MONTH 2'!$B$2)*(1-$B$3))-'MONTH 2'!$B$2,IF(J687=0,-'MONTH 2'!$B$2,-('MONTH 2'!$B$2*2))))))*E687),0))</f>
        <v>0</v>
      </c>
      <c r="U687">
        <f t="shared" si="22"/>
        <v>1</v>
      </c>
    </row>
    <row r="688" spans="8:21" ht="16" x14ac:dyDescent="0.2">
      <c r="H688" s="22"/>
      <c r="I688" s="22"/>
      <c r="J688" s="22"/>
      <c r="M688" s="17"/>
      <c r="N688" s="26">
        <f>((G688-1)*(1-(IF(H688="no",0,'MONTH 2'!$B$3)))+1)</f>
        <v>5.0000000000000044E-2</v>
      </c>
      <c r="O688" s="26">
        <f t="shared" si="23"/>
        <v>0</v>
      </c>
      <c r="P688" s="28">
        <f>IF(ISBLANK(M688),,IF(ISBLANK(F688),,(IF(M688="WON-EW",((((F688-1)*J688)*'MONTH 2'!$B$2)+('MONTH 2'!$B$2*(F688-1))),IF(M688="WON",((((F688-1)*J688)*'MONTH 2'!$B$2)+('MONTH 2'!$B$2*(F688-1))),IF(M688="PLACED",((((F688-1)*J688)*'MONTH 2'!$B$2)-'MONTH 2'!$B$2),IF(J688=0,-'MONTH 2'!$B$2,IF(J688=0,-'MONTH 2'!$B$2,-('MONTH 2'!$B$2*2)))))))*E688))</f>
        <v>0</v>
      </c>
      <c r="Q688" s="27">
        <f>IF(ISBLANK(M688),,IF(ISBLANK(G688),,(IF(M688="WON-EW",((((N688-1)*J688)*'MONTH 2'!$B$2)+('MONTH 2'!$B$2*(N688-1))),IF(M688="WON",((((N688-1)*J688)*'MONTH 2'!$B$2)+('MONTH 2'!$B$2*(N688-1))),IF(M688="PLACED",((((N688-1)*J688)*'MONTH 2'!$B$2)-'MONTH 2'!$B$2),IF(J688=0,-'MONTH 2'!$B$2,IF(J688=0,-'MONTH 2'!$B$2,-('MONTH 2'!$B$2*2)))))))*E688))</f>
        <v>0</v>
      </c>
      <c r="R688" s="27">
        <f>IF(ISBLANK(M688),,IF(U688&lt;&gt;1,((IF(M688="WON-EW",(((K688-1)*'MONTH 2'!$B$2)*(1-$B$3))+(((L688-1)*'MONTH 2'!$B$2)*(1-$B$3)),IF(M688="WON",(((K688-1)*'MONTH 2'!$B$2)*(1-$B$3)),IF(M688="PLACED",(((L688-1)*'MONTH 2'!$B$2)*(1-$B$3))-'MONTH 2'!$B$2,IF(J688=0,-'MONTH 2'!$B$2,-('MONTH 2'!$B$2*2))))))*E688),0))</f>
        <v>0</v>
      </c>
      <c r="U688">
        <f t="shared" si="22"/>
        <v>1</v>
      </c>
    </row>
    <row r="689" spans="8:21" ht="16" x14ac:dyDescent="0.2">
      <c r="H689" s="22"/>
      <c r="I689" s="22"/>
      <c r="J689" s="22"/>
      <c r="M689" s="17"/>
      <c r="N689" s="26">
        <f>((G689-1)*(1-(IF(H689="no",0,'MONTH 2'!$B$3)))+1)</f>
        <v>5.0000000000000044E-2</v>
      </c>
      <c r="O689" s="26">
        <f t="shared" si="23"/>
        <v>0</v>
      </c>
      <c r="P689" s="28">
        <f>IF(ISBLANK(M689),,IF(ISBLANK(F689),,(IF(M689="WON-EW",((((F689-1)*J689)*'MONTH 2'!$B$2)+('MONTH 2'!$B$2*(F689-1))),IF(M689="WON",((((F689-1)*J689)*'MONTH 2'!$B$2)+('MONTH 2'!$B$2*(F689-1))),IF(M689="PLACED",((((F689-1)*J689)*'MONTH 2'!$B$2)-'MONTH 2'!$B$2),IF(J689=0,-'MONTH 2'!$B$2,IF(J689=0,-'MONTH 2'!$B$2,-('MONTH 2'!$B$2*2)))))))*E689))</f>
        <v>0</v>
      </c>
      <c r="Q689" s="27">
        <f>IF(ISBLANK(M689),,IF(ISBLANK(G689),,(IF(M689="WON-EW",((((N689-1)*J689)*'MONTH 2'!$B$2)+('MONTH 2'!$B$2*(N689-1))),IF(M689="WON",((((N689-1)*J689)*'MONTH 2'!$B$2)+('MONTH 2'!$B$2*(N689-1))),IF(M689="PLACED",((((N689-1)*J689)*'MONTH 2'!$B$2)-'MONTH 2'!$B$2),IF(J689=0,-'MONTH 2'!$B$2,IF(J689=0,-'MONTH 2'!$B$2,-('MONTH 2'!$B$2*2)))))))*E689))</f>
        <v>0</v>
      </c>
      <c r="R689" s="27">
        <f>IF(ISBLANK(M689),,IF(U689&lt;&gt;1,((IF(M689="WON-EW",(((K689-1)*'MONTH 2'!$B$2)*(1-$B$3))+(((L689-1)*'MONTH 2'!$B$2)*(1-$B$3)),IF(M689="WON",(((K689-1)*'MONTH 2'!$B$2)*(1-$B$3)),IF(M689="PLACED",(((L689-1)*'MONTH 2'!$B$2)*(1-$B$3))-'MONTH 2'!$B$2,IF(J689=0,-'MONTH 2'!$B$2,-('MONTH 2'!$B$2*2))))))*E689),0))</f>
        <v>0</v>
      </c>
      <c r="U689">
        <f t="shared" si="22"/>
        <v>1</v>
      </c>
    </row>
    <row r="690" spans="8:21" ht="16" x14ac:dyDescent="0.2">
      <c r="H690" s="22"/>
      <c r="I690" s="22"/>
      <c r="J690" s="22"/>
      <c r="M690" s="17"/>
      <c r="N690" s="26">
        <f>((G690-1)*(1-(IF(H690="no",0,'MONTH 2'!$B$3)))+1)</f>
        <v>5.0000000000000044E-2</v>
      </c>
      <c r="O690" s="26">
        <f t="shared" si="23"/>
        <v>0</v>
      </c>
      <c r="P690" s="28">
        <f>IF(ISBLANK(M690),,IF(ISBLANK(F690),,(IF(M690="WON-EW",((((F690-1)*J690)*'MONTH 2'!$B$2)+('MONTH 2'!$B$2*(F690-1))),IF(M690="WON",((((F690-1)*J690)*'MONTH 2'!$B$2)+('MONTH 2'!$B$2*(F690-1))),IF(M690="PLACED",((((F690-1)*J690)*'MONTH 2'!$B$2)-'MONTH 2'!$B$2),IF(J690=0,-'MONTH 2'!$B$2,IF(J690=0,-'MONTH 2'!$B$2,-('MONTH 2'!$B$2*2)))))))*E690))</f>
        <v>0</v>
      </c>
      <c r="Q690" s="27">
        <f>IF(ISBLANK(M690),,IF(ISBLANK(G690),,(IF(M690="WON-EW",((((N690-1)*J690)*'MONTH 2'!$B$2)+('MONTH 2'!$B$2*(N690-1))),IF(M690="WON",((((N690-1)*J690)*'MONTH 2'!$B$2)+('MONTH 2'!$B$2*(N690-1))),IF(M690="PLACED",((((N690-1)*J690)*'MONTH 2'!$B$2)-'MONTH 2'!$B$2),IF(J690=0,-'MONTH 2'!$B$2,IF(J690=0,-'MONTH 2'!$B$2,-('MONTH 2'!$B$2*2)))))))*E690))</f>
        <v>0</v>
      </c>
      <c r="R690" s="27">
        <f>IF(ISBLANK(M690),,IF(U690&lt;&gt;1,((IF(M690="WON-EW",(((K690-1)*'MONTH 2'!$B$2)*(1-$B$3))+(((L690-1)*'MONTH 2'!$B$2)*(1-$B$3)),IF(M690="WON",(((K690-1)*'MONTH 2'!$B$2)*(1-$B$3)),IF(M690="PLACED",(((L690-1)*'MONTH 2'!$B$2)*(1-$B$3))-'MONTH 2'!$B$2,IF(J690=0,-'MONTH 2'!$B$2,-('MONTH 2'!$B$2*2))))))*E690),0))</f>
        <v>0</v>
      </c>
      <c r="U690">
        <f t="shared" si="22"/>
        <v>1</v>
      </c>
    </row>
    <row r="691" spans="8:21" ht="16" x14ac:dyDescent="0.2">
      <c r="H691" s="22"/>
      <c r="I691" s="22"/>
      <c r="J691" s="22"/>
      <c r="M691" s="17"/>
      <c r="N691" s="26">
        <f>((G691-1)*(1-(IF(H691="no",0,'MONTH 2'!$B$3)))+1)</f>
        <v>5.0000000000000044E-2</v>
      </c>
      <c r="O691" s="26">
        <f t="shared" si="23"/>
        <v>0</v>
      </c>
      <c r="P691" s="28">
        <f>IF(ISBLANK(M691),,IF(ISBLANK(F691),,(IF(M691="WON-EW",((((F691-1)*J691)*'MONTH 2'!$B$2)+('MONTH 2'!$B$2*(F691-1))),IF(M691="WON",((((F691-1)*J691)*'MONTH 2'!$B$2)+('MONTH 2'!$B$2*(F691-1))),IF(M691="PLACED",((((F691-1)*J691)*'MONTH 2'!$B$2)-'MONTH 2'!$B$2),IF(J691=0,-'MONTH 2'!$B$2,IF(J691=0,-'MONTH 2'!$B$2,-('MONTH 2'!$B$2*2)))))))*E691))</f>
        <v>0</v>
      </c>
      <c r="Q691" s="27">
        <f>IF(ISBLANK(M691),,IF(ISBLANK(G691),,(IF(M691="WON-EW",((((N691-1)*J691)*'MONTH 2'!$B$2)+('MONTH 2'!$B$2*(N691-1))),IF(M691="WON",((((N691-1)*J691)*'MONTH 2'!$B$2)+('MONTH 2'!$B$2*(N691-1))),IF(M691="PLACED",((((N691-1)*J691)*'MONTH 2'!$B$2)-'MONTH 2'!$B$2),IF(J691=0,-'MONTH 2'!$B$2,IF(J691=0,-'MONTH 2'!$B$2,-('MONTH 2'!$B$2*2)))))))*E691))</f>
        <v>0</v>
      </c>
      <c r="R691" s="27">
        <f>IF(ISBLANK(M691),,IF(U691&lt;&gt;1,((IF(M691="WON-EW",(((K691-1)*'MONTH 2'!$B$2)*(1-$B$3))+(((L691-1)*'MONTH 2'!$B$2)*(1-$B$3)),IF(M691="WON",(((K691-1)*'MONTH 2'!$B$2)*(1-$B$3)),IF(M691="PLACED",(((L691-1)*'MONTH 2'!$B$2)*(1-$B$3))-'MONTH 2'!$B$2,IF(J691=0,-'MONTH 2'!$B$2,-('MONTH 2'!$B$2*2))))))*E691),0))</f>
        <v>0</v>
      </c>
      <c r="U691">
        <f t="shared" si="22"/>
        <v>1</v>
      </c>
    </row>
    <row r="692" spans="8:21" ht="16" x14ac:dyDescent="0.2">
      <c r="H692" s="22"/>
      <c r="I692" s="22"/>
      <c r="J692" s="22"/>
      <c r="M692" s="17"/>
      <c r="N692" s="26">
        <f>((G692-1)*(1-(IF(H692="no",0,'MONTH 2'!$B$3)))+1)</f>
        <v>5.0000000000000044E-2</v>
      </c>
      <c r="O692" s="26">
        <f t="shared" si="23"/>
        <v>0</v>
      </c>
      <c r="P692" s="28">
        <f>IF(ISBLANK(M692),,IF(ISBLANK(F692),,(IF(M692="WON-EW",((((F692-1)*J692)*'MONTH 2'!$B$2)+('MONTH 2'!$B$2*(F692-1))),IF(M692="WON",((((F692-1)*J692)*'MONTH 2'!$B$2)+('MONTH 2'!$B$2*(F692-1))),IF(M692="PLACED",((((F692-1)*J692)*'MONTH 2'!$B$2)-'MONTH 2'!$B$2),IF(J692=0,-'MONTH 2'!$B$2,IF(J692=0,-'MONTH 2'!$B$2,-('MONTH 2'!$B$2*2)))))))*E692))</f>
        <v>0</v>
      </c>
      <c r="Q692" s="27">
        <f>IF(ISBLANK(M692),,IF(ISBLANK(G692),,(IF(M692="WON-EW",((((N692-1)*J692)*'MONTH 2'!$B$2)+('MONTH 2'!$B$2*(N692-1))),IF(M692="WON",((((N692-1)*J692)*'MONTH 2'!$B$2)+('MONTH 2'!$B$2*(N692-1))),IF(M692="PLACED",((((N692-1)*J692)*'MONTH 2'!$B$2)-'MONTH 2'!$B$2),IF(J692=0,-'MONTH 2'!$B$2,IF(J692=0,-'MONTH 2'!$B$2,-('MONTH 2'!$B$2*2)))))))*E692))</f>
        <v>0</v>
      </c>
      <c r="R692" s="27">
        <f>IF(ISBLANK(M692),,IF(U692&lt;&gt;1,((IF(M692="WON-EW",(((K692-1)*'MONTH 2'!$B$2)*(1-$B$3))+(((L692-1)*'MONTH 2'!$B$2)*(1-$B$3)),IF(M692="WON",(((K692-1)*'MONTH 2'!$B$2)*(1-$B$3)),IF(M692="PLACED",(((L692-1)*'MONTH 2'!$B$2)*(1-$B$3))-'MONTH 2'!$B$2,IF(J692=0,-'MONTH 2'!$B$2,-('MONTH 2'!$B$2*2))))))*E692),0))</f>
        <v>0</v>
      </c>
      <c r="U692">
        <f t="shared" si="22"/>
        <v>1</v>
      </c>
    </row>
    <row r="693" spans="8:21" ht="16" x14ac:dyDescent="0.2">
      <c r="H693" s="22"/>
      <c r="I693" s="22"/>
      <c r="J693" s="22"/>
      <c r="M693" s="17"/>
      <c r="N693" s="26">
        <f>((G693-1)*(1-(IF(H693="no",0,'MONTH 2'!$B$3)))+1)</f>
        <v>5.0000000000000044E-2</v>
      </c>
      <c r="O693" s="26">
        <f t="shared" si="23"/>
        <v>0</v>
      </c>
      <c r="P693" s="28">
        <f>IF(ISBLANK(M693),,IF(ISBLANK(F693),,(IF(M693="WON-EW",((((F693-1)*J693)*'MONTH 2'!$B$2)+('MONTH 2'!$B$2*(F693-1))),IF(M693="WON",((((F693-1)*J693)*'MONTH 2'!$B$2)+('MONTH 2'!$B$2*(F693-1))),IF(M693="PLACED",((((F693-1)*J693)*'MONTH 2'!$B$2)-'MONTH 2'!$B$2),IF(J693=0,-'MONTH 2'!$B$2,IF(J693=0,-'MONTH 2'!$B$2,-('MONTH 2'!$B$2*2)))))))*E693))</f>
        <v>0</v>
      </c>
      <c r="Q693" s="27">
        <f>IF(ISBLANK(M693),,IF(ISBLANK(G693),,(IF(M693="WON-EW",((((N693-1)*J693)*'MONTH 2'!$B$2)+('MONTH 2'!$B$2*(N693-1))),IF(M693="WON",((((N693-1)*J693)*'MONTH 2'!$B$2)+('MONTH 2'!$B$2*(N693-1))),IF(M693="PLACED",((((N693-1)*J693)*'MONTH 2'!$B$2)-'MONTH 2'!$B$2),IF(J693=0,-'MONTH 2'!$B$2,IF(J693=0,-'MONTH 2'!$B$2,-('MONTH 2'!$B$2*2)))))))*E693))</f>
        <v>0</v>
      </c>
      <c r="R693" s="27">
        <f>IF(ISBLANK(M693),,IF(U693&lt;&gt;1,((IF(M693="WON-EW",(((K693-1)*'MONTH 2'!$B$2)*(1-$B$3))+(((L693-1)*'MONTH 2'!$B$2)*(1-$B$3)),IF(M693="WON",(((K693-1)*'MONTH 2'!$B$2)*(1-$B$3)),IF(M693="PLACED",(((L693-1)*'MONTH 2'!$B$2)*(1-$B$3))-'MONTH 2'!$B$2,IF(J693=0,-'MONTH 2'!$B$2,-('MONTH 2'!$B$2*2))))))*E693),0))</f>
        <v>0</v>
      </c>
      <c r="U693">
        <f t="shared" si="22"/>
        <v>1</v>
      </c>
    </row>
    <row r="694" spans="8:21" ht="16" x14ac:dyDescent="0.2">
      <c r="H694" s="22"/>
      <c r="I694" s="22"/>
      <c r="J694" s="22"/>
      <c r="M694" s="17"/>
      <c r="N694" s="26">
        <f>((G694-1)*(1-(IF(H694="no",0,'MONTH 2'!$B$3)))+1)</f>
        <v>5.0000000000000044E-2</v>
      </c>
      <c r="O694" s="26">
        <f t="shared" si="23"/>
        <v>0</v>
      </c>
      <c r="P694" s="28">
        <f>IF(ISBLANK(M694),,IF(ISBLANK(F694),,(IF(M694="WON-EW",((((F694-1)*J694)*'MONTH 2'!$B$2)+('MONTH 2'!$B$2*(F694-1))),IF(M694="WON",((((F694-1)*J694)*'MONTH 2'!$B$2)+('MONTH 2'!$B$2*(F694-1))),IF(M694="PLACED",((((F694-1)*J694)*'MONTH 2'!$B$2)-'MONTH 2'!$B$2),IF(J694=0,-'MONTH 2'!$B$2,IF(J694=0,-'MONTH 2'!$B$2,-('MONTH 2'!$B$2*2)))))))*E694))</f>
        <v>0</v>
      </c>
      <c r="Q694" s="27">
        <f>IF(ISBLANK(M694),,IF(ISBLANK(G694),,(IF(M694="WON-EW",((((N694-1)*J694)*'MONTH 2'!$B$2)+('MONTH 2'!$B$2*(N694-1))),IF(M694="WON",((((N694-1)*J694)*'MONTH 2'!$B$2)+('MONTH 2'!$B$2*(N694-1))),IF(M694="PLACED",((((N694-1)*J694)*'MONTH 2'!$B$2)-'MONTH 2'!$B$2),IF(J694=0,-'MONTH 2'!$B$2,IF(J694=0,-'MONTH 2'!$B$2,-('MONTH 2'!$B$2*2)))))))*E694))</f>
        <v>0</v>
      </c>
      <c r="R694" s="27">
        <f>IF(ISBLANK(M694),,IF(U694&lt;&gt;1,((IF(M694="WON-EW",(((K694-1)*'MONTH 2'!$B$2)*(1-$B$3))+(((L694-1)*'MONTH 2'!$B$2)*(1-$B$3)),IF(M694="WON",(((K694-1)*'MONTH 2'!$B$2)*(1-$B$3)),IF(M694="PLACED",(((L694-1)*'MONTH 2'!$B$2)*(1-$B$3))-'MONTH 2'!$B$2,IF(J694=0,-'MONTH 2'!$B$2,-('MONTH 2'!$B$2*2))))))*E694),0))</f>
        <v>0</v>
      </c>
      <c r="U694">
        <f t="shared" si="22"/>
        <v>1</v>
      </c>
    </row>
    <row r="695" spans="8:21" ht="16" x14ac:dyDescent="0.2">
      <c r="H695" s="22"/>
      <c r="I695" s="22"/>
      <c r="J695" s="22"/>
      <c r="M695" s="17"/>
      <c r="N695" s="26">
        <f>((G695-1)*(1-(IF(H695="no",0,'MONTH 2'!$B$3)))+1)</f>
        <v>5.0000000000000044E-2</v>
      </c>
      <c r="O695" s="26">
        <f t="shared" si="23"/>
        <v>0</v>
      </c>
      <c r="P695" s="28">
        <f>IF(ISBLANK(M695),,IF(ISBLANK(F695),,(IF(M695="WON-EW",((((F695-1)*J695)*'MONTH 2'!$B$2)+('MONTH 2'!$B$2*(F695-1))),IF(M695="WON",((((F695-1)*J695)*'MONTH 2'!$B$2)+('MONTH 2'!$B$2*(F695-1))),IF(M695="PLACED",((((F695-1)*J695)*'MONTH 2'!$B$2)-'MONTH 2'!$B$2),IF(J695=0,-'MONTH 2'!$B$2,IF(J695=0,-'MONTH 2'!$B$2,-('MONTH 2'!$B$2*2)))))))*E695))</f>
        <v>0</v>
      </c>
      <c r="Q695" s="27">
        <f>IF(ISBLANK(M695),,IF(ISBLANK(G695),,(IF(M695="WON-EW",((((N695-1)*J695)*'MONTH 2'!$B$2)+('MONTH 2'!$B$2*(N695-1))),IF(M695="WON",((((N695-1)*J695)*'MONTH 2'!$B$2)+('MONTH 2'!$B$2*(N695-1))),IF(M695="PLACED",((((N695-1)*J695)*'MONTH 2'!$B$2)-'MONTH 2'!$B$2),IF(J695=0,-'MONTH 2'!$B$2,IF(J695=0,-'MONTH 2'!$B$2,-('MONTH 2'!$B$2*2)))))))*E695))</f>
        <v>0</v>
      </c>
      <c r="R695" s="27">
        <f>IF(ISBLANK(M695),,IF(U695&lt;&gt;1,((IF(M695="WON-EW",(((K695-1)*'MONTH 2'!$B$2)*(1-$B$3))+(((L695-1)*'MONTH 2'!$B$2)*(1-$B$3)),IF(M695="WON",(((K695-1)*'MONTH 2'!$B$2)*(1-$B$3)),IF(M695="PLACED",(((L695-1)*'MONTH 2'!$B$2)*(1-$B$3))-'MONTH 2'!$B$2,IF(J695=0,-'MONTH 2'!$B$2,-('MONTH 2'!$B$2*2))))))*E695),0))</f>
        <v>0</v>
      </c>
      <c r="U695">
        <f t="shared" si="22"/>
        <v>1</v>
      </c>
    </row>
    <row r="696" spans="8:21" ht="16" x14ac:dyDescent="0.2">
      <c r="H696" s="22"/>
      <c r="I696" s="22"/>
      <c r="J696" s="22"/>
      <c r="M696" s="17"/>
      <c r="N696" s="26">
        <f>((G696-1)*(1-(IF(H696="no",0,'MONTH 2'!$B$3)))+1)</f>
        <v>5.0000000000000044E-2</v>
      </c>
      <c r="O696" s="26">
        <f t="shared" si="23"/>
        <v>0</v>
      </c>
      <c r="P696" s="28">
        <f>IF(ISBLANK(M696),,IF(ISBLANK(F696),,(IF(M696="WON-EW",((((F696-1)*J696)*'MONTH 2'!$B$2)+('MONTH 2'!$B$2*(F696-1))),IF(M696="WON",((((F696-1)*J696)*'MONTH 2'!$B$2)+('MONTH 2'!$B$2*(F696-1))),IF(M696="PLACED",((((F696-1)*J696)*'MONTH 2'!$B$2)-'MONTH 2'!$B$2),IF(J696=0,-'MONTH 2'!$B$2,IF(J696=0,-'MONTH 2'!$B$2,-('MONTH 2'!$B$2*2)))))))*E696))</f>
        <v>0</v>
      </c>
      <c r="Q696" s="27">
        <f>IF(ISBLANK(M696),,IF(ISBLANK(G696),,(IF(M696="WON-EW",((((N696-1)*J696)*'MONTH 2'!$B$2)+('MONTH 2'!$B$2*(N696-1))),IF(M696="WON",((((N696-1)*J696)*'MONTH 2'!$B$2)+('MONTH 2'!$B$2*(N696-1))),IF(M696="PLACED",((((N696-1)*J696)*'MONTH 2'!$B$2)-'MONTH 2'!$B$2),IF(J696=0,-'MONTH 2'!$B$2,IF(J696=0,-'MONTH 2'!$B$2,-('MONTH 2'!$B$2*2)))))))*E696))</f>
        <v>0</v>
      </c>
      <c r="R696" s="27">
        <f>IF(ISBLANK(M696),,IF(U696&lt;&gt;1,((IF(M696="WON-EW",(((K696-1)*'MONTH 2'!$B$2)*(1-$B$3))+(((L696-1)*'MONTH 2'!$B$2)*(1-$B$3)),IF(M696="WON",(((K696-1)*'MONTH 2'!$B$2)*(1-$B$3)),IF(M696="PLACED",(((L696-1)*'MONTH 2'!$B$2)*(1-$B$3))-'MONTH 2'!$B$2,IF(J696=0,-'MONTH 2'!$B$2,-('MONTH 2'!$B$2*2))))))*E696),0))</f>
        <v>0</v>
      </c>
      <c r="U696">
        <f t="shared" si="22"/>
        <v>1</v>
      </c>
    </row>
    <row r="697" spans="8:21" ht="16" x14ac:dyDescent="0.2">
      <c r="H697" s="22"/>
      <c r="I697" s="22"/>
      <c r="J697" s="22"/>
      <c r="M697" s="17"/>
      <c r="N697" s="26">
        <f>((G697-1)*(1-(IF(H697="no",0,'MONTH 2'!$B$3)))+1)</f>
        <v>5.0000000000000044E-2</v>
      </c>
      <c r="O697" s="26">
        <f t="shared" si="23"/>
        <v>0</v>
      </c>
      <c r="P697" s="28">
        <f>IF(ISBLANK(M697),,IF(ISBLANK(F697),,(IF(M697="WON-EW",((((F697-1)*J697)*'MONTH 2'!$B$2)+('MONTH 2'!$B$2*(F697-1))),IF(M697="WON",((((F697-1)*J697)*'MONTH 2'!$B$2)+('MONTH 2'!$B$2*(F697-1))),IF(M697="PLACED",((((F697-1)*J697)*'MONTH 2'!$B$2)-'MONTH 2'!$B$2),IF(J697=0,-'MONTH 2'!$B$2,IF(J697=0,-'MONTH 2'!$B$2,-('MONTH 2'!$B$2*2)))))))*E697))</f>
        <v>0</v>
      </c>
      <c r="Q697" s="27">
        <f>IF(ISBLANK(M697),,IF(ISBLANK(G697),,(IF(M697="WON-EW",((((N697-1)*J697)*'MONTH 2'!$B$2)+('MONTH 2'!$B$2*(N697-1))),IF(M697="WON",((((N697-1)*J697)*'MONTH 2'!$B$2)+('MONTH 2'!$B$2*(N697-1))),IF(M697="PLACED",((((N697-1)*J697)*'MONTH 2'!$B$2)-'MONTH 2'!$B$2),IF(J697=0,-'MONTH 2'!$B$2,IF(J697=0,-'MONTH 2'!$B$2,-('MONTH 2'!$B$2*2)))))))*E697))</f>
        <v>0</v>
      </c>
      <c r="R697" s="27">
        <f>IF(ISBLANK(M697),,IF(U697&lt;&gt;1,((IF(M697="WON-EW",(((K697-1)*'MONTH 2'!$B$2)*(1-$B$3))+(((L697-1)*'MONTH 2'!$B$2)*(1-$B$3)),IF(M697="WON",(((K697-1)*'MONTH 2'!$B$2)*(1-$B$3)),IF(M697="PLACED",(((L697-1)*'MONTH 2'!$B$2)*(1-$B$3))-'MONTH 2'!$B$2,IF(J697=0,-'MONTH 2'!$B$2,-('MONTH 2'!$B$2*2))))))*E697),0))</f>
        <v>0</v>
      </c>
      <c r="U697">
        <f t="shared" si="22"/>
        <v>1</v>
      </c>
    </row>
    <row r="698" spans="8:21" ht="16" x14ac:dyDescent="0.2">
      <c r="H698" s="22"/>
      <c r="I698" s="22"/>
      <c r="J698" s="22"/>
      <c r="M698" s="17"/>
      <c r="N698" s="26">
        <f>((G698-1)*(1-(IF(H698="no",0,'MONTH 2'!$B$3)))+1)</f>
        <v>5.0000000000000044E-2</v>
      </c>
      <c r="O698" s="26">
        <f t="shared" si="23"/>
        <v>0</v>
      </c>
      <c r="P698" s="28">
        <f>IF(ISBLANK(M698),,IF(ISBLANK(F698),,(IF(M698="WON-EW",((((F698-1)*J698)*'MONTH 2'!$B$2)+('MONTH 2'!$B$2*(F698-1))),IF(M698="WON",((((F698-1)*J698)*'MONTH 2'!$B$2)+('MONTH 2'!$B$2*(F698-1))),IF(M698="PLACED",((((F698-1)*J698)*'MONTH 2'!$B$2)-'MONTH 2'!$B$2),IF(J698=0,-'MONTH 2'!$B$2,IF(J698=0,-'MONTH 2'!$B$2,-('MONTH 2'!$B$2*2)))))))*E698))</f>
        <v>0</v>
      </c>
      <c r="Q698" s="27">
        <f>IF(ISBLANK(M698),,IF(ISBLANK(G698),,(IF(M698="WON-EW",((((N698-1)*J698)*'MONTH 2'!$B$2)+('MONTH 2'!$B$2*(N698-1))),IF(M698="WON",((((N698-1)*J698)*'MONTH 2'!$B$2)+('MONTH 2'!$B$2*(N698-1))),IF(M698="PLACED",((((N698-1)*J698)*'MONTH 2'!$B$2)-'MONTH 2'!$B$2),IF(J698=0,-'MONTH 2'!$B$2,IF(J698=0,-'MONTH 2'!$B$2,-('MONTH 2'!$B$2*2)))))))*E698))</f>
        <v>0</v>
      </c>
      <c r="R698" s="27">
        <f>IF(ISBLANK(M698),,IF(U698&lt;&gt;1,((IF(M698="WON-EW",(((K698-1)*'MONTH 2'!$B$2)*(1-$B$3))+(((L698-1)*'MONTH 2'!$B$2)*(1-$B$3)),IF(M698="WON",(((K698-1)*'MONTH 2'!$B$2)*(1-$B$3)),IF(M698="PLACED",(((L698-1)*'MONTH 2'!$B$2)*(1-$B$3))-'MONTH 2'!$B$2,IF(J698=0,-'MONTH 2'!$B$2,-('MONTH 2'!$B$2*2))))))*E698),0))</f>
        <v>0</v>
      </c>
      <c r="U698">
        <f t="shared" si="22"/>
        <v>1</v>
      </c>
    </row>
    <row r="699" spans="8:21" ht="16" x14ac:dyDescent="0.2">
      <c r="H699" s="22"/>
      <c r="I699" s="22"/>
      <c r="J699" s="22"/>
      <c r="M699" s="17"/>
      <c r="N699" s="26">
        <f>((G699-1)*(1-(IF(H699="no",0,'MONTH 2'!$B$3)))+1)</f>
        <v>5.0000000000000044E-2</v>
      </c>
      <c r="O699" s="26">
        <f t="shared" si="23"/>
        <v>0</v>
      </c>
      <c r="P699" s="28">
        <f>IF(ISBLANK(M699),,IF(ISBLANK(F699),,(IF(M699="WON-EW",((((F699-1)*J699)*'MONTH 2'!$B$2)+('MONTH 2'!$B$2*(F699-1))),IF(M699="WON",((((F699-1)*J699)*'MONTH 2'!$B$2)+('MONTH 2'!$B$2*(F699-1))),IF(M699="PLACED",((((F699-1)*J699)*'MONTH 2'!$B$2)-'MONTH 2'!$B$2),IF(J699=0,-'MONTH 2'!$B$2,IF(J699=0,-'MONTH 2'!$B$2,-('MONTH 2'!$B$2*2)))))))*E699))</f>
        <v>0</v>
      </c>
      <c r="Q699" s="27">
        <f>IF(ISBLANK(M699),,IF(ISBLANK(G699),,(IF(M699="WON-EW",((((N699-1)*J699)*'MONTH 2'!$B$2)+('MONTH 2'!$B$2*(N699-1))),IF(M699="WON",((((N699-1)*J699)*'MONTH 2'!$B$2)+('MONTH 2'!$B$2*(N699-1))),IF(M699="PLACED",((((N699-1)*J699)*'MONTH 2'!$B$2)-'MONTH 2'!$B$2),IF(J699=0,-'MONTH 2'!$B$2,IF(J699=0,-'MONTH 2'!$B$2,-('MONTH 2'!$B$2*2)))))))*E699))</f>
        <v>0</v>
      </c>
      <c r="R699" s="27">
        <f>IF(ISBLANK(M699),,IF(U699&lt;&gt;1,((IF(M699="WON-EW",(((K699-1)*'MONTH 2'!$B$2)*(1-$B$3))+(((L699-1)*'MONTH 2'!$B$2)*(1-$B$3)),IF(M699="WON",(((K699-1)*'MONTH 2'!$B$2)*(1-$B$3)),IF(M699="PLACED",(((L699-1)*'MONTH 2'!$B$2)*(1-$B$3))-'MONTH 2'!$B$2,IF(J699=0,-'MONTH 2'!$B$2,-('MONTH 2'!$B$2*2))))))*E699),0))</f>
        <v>0</v>
      </c>
      <c r="U699">
        <f t="shared" si="22"/>
        <v>1</v>
      </c>
    </row>
    <row r="700" spans="8:21" ht="16" x14ac:dyDescent="0.2">
      <c r="H700" s="22"/>
      <c r="I700" s="22"/>
      <c r="J700" s="22"/>
      <c r="M700" s="17"/>
      <c r="N700" s="26">
        <f>((G700-1)*(1-(IF(H700="no",0,'MONTH 2'!$B$3)))+1)</f>
        <v>5.0000000000000044E-2</v>
      </c>
      <c r="O700" s="26">
        <f t="shared" si="23"/>
        <v>0</v>
      </c>
      <c r="P700" s="28">
        <f>IF(ISBLANK(M700),,IF(ISBLANK(F700),,(IF(M700="WON-EW",((((F700-1)*J700)*'MONTH 2'!$B$2)+('MONTH 2'!$B$2*(F700-1))),IF(M700="WON",((((F700-1)*J700)*'MONTH 2'!$B$2)+('MONTH 2'!$B$2*(F700-1))),IF(M700="PLACED",((((F700-1)*J700)*'MONTH 2'!$B$2)-'MONTH 2'!$B$2),IF(J700=0,-'MONTH 2'!$B$2,IF(J700=0,-'MONTH 2'!$B$2,-('MONTH 2'!$B$2*2)))))))*E700))</f>
        <v>0</v>
      </c>
      <c r="Q700" s="27">
        <f>IF(ISBLANK(M700),,IF(ISBLANK(G700),,(IF(M700="WON-EW",((((N700-1)*J700)*'MONTH 2'!$B$2)+('MONTH 2'!$B$2*(N700-1))),IF(M700="WON",((((N700-1)*J700)*'MONTH 2'!$B$2)+('MONTH 2'!$B$2*(N700-1))),IF(M700="PLACED",((((N700-1)*J700)*'MONTH 2'!$B$2)-'MONTH 2'!$B$2),IF(J700=0,-'MONTH 2'!$B$2,IF(J700=0,-'MONTH 2'!$B$2,-('MONTH 2'!$B$2*2)))))))*E700))</f>
        <v>0</v>
      </c>
      <c r="R700" s="27">
        <f>IF(ISBLANK(M700),,IF(U700&lt;&gt;1,((IF(M700="WON-EW",(((K700-1)*'MONTH 2'!$B$2)*(1-$B$3))+(((L700-1)*'MONTH 2'!$B$2)*(1-$B$3)),IF(M700="WON",(((K700-1)*'MONTH 2'!$B$2)*(1-$B$3)),IF(M700="PLACED",(((L700-1)*'MONTH 2'!$B$2)*(1-$B$3))-'MONTH 2'!$B$2,IF(J700=0,-'MONTH 2'!$B$2,-('MONTH 2'!$B$2*2))))))*E700),0))</f>
        <v>0</v>
      </c>
      <c r="U700">
        <f t="shared" si="22"/>
        <v>1</v>
      </c>
    </row>
    <row r="701" spans="8:21" ht="16" x14ac:dyDescent="0.2">
      <c r="H701" s="22"/>
      <c r="I701" s="22"/>
      <c r="J701" s="22"/>
      <c r="M701" s="17"/>
      <c r="N701" s="26">
        <f>((G701-1)*(1-(IF(H701="no",0,'MONTH 2'!$B$3)))+1)</f>
        <v>5.0000000000000044E-2</v>
      </c>
      <c r="O701" s="26">
        <f t="shared" si="23"/>
        <v>0</v>
      </c>
      <c r="P701" s="28">
        <f>IF(ISBLANK(M701),,IF(ISBLANK(F701),,(IF(M701="WON-EW",((((F701-1)*J701)*'MONTH 2'!$B$2)+('MONTH 2'!$B$2*(F701-1))),IF(M701="WON",((((F701-1)*J701)*'MONTH 2'!$B$2)+('MONTH 2'!$B$2*(F701-1))),IF(M701="PLACED",((((F701-1)*J701)*'MONTH 2'!$B$2)-'MONTH 2'!$B$2),IF(J701=0,-'MONTH 2'!$B$2,IF(J701=0,-'MONTH 2'!$B$2,-('MONTH 2'!$B$2*2)))))))*E701))</f>
        <v>0</v>
      </c>
      <c r="Q701" s="27">
        <f>IF(ISBLANK(M701),,IF(ISBLANK(G701),,(IF(M701="WON-EW",((((N701-1)*J701)*'MONTH 2'!$B$2)+('MONTH 2'!$B$2*(N701-1))),IF(M701="WON",((((N701-1)*J701)*'MONTH 2'!$B$2)+('MONTH 2'!$B$2*(N701-1))),IF(M701="PLACED",((((N701-1)*J701)*'MONTH 2'!$B$2)-'MONTH 2'!$B$2),IF(J701=0,-'MONTH 2'!$B$2,IF(J701=0,-'MONTH 2'!$B$2,-('MONTH 2'!$B$2*2)))))))*E701))</f>
        <v>0</v>
      </c>
      <c r="R701" s="27">
        <f>IF(ISBLANK(M701),,IF(U701&lt;&gt;1,((IF(M701="WON-EW",(((K701-1)*'MONTH 2'!$B$2)*(1-$B$3))+(((L701-1)*'MONTH 2'!$B$2)*(1-$B$3)),IF(M701="WON",(((K701-1)*'MONTH 2'!$B$2)*(1-$B$3)),IF(M701="PLACED",(((L701-1)*'MONTH 2'!$B$2)*(1-$B$3))-'MONTH 2'!$B$2,IF(J701=0,-'MONTH 2'!$B$2,-('MONTH 2'!$B$2*2))))))*E701),0))</f>
        <v>0</v>
      </c>
      <c r="U701">
        <f t="shared" si="22"/>
        <v>1</v>
      </c>
    </row>
    <row r="702" spans="8:21" ht="16" x14ac:dyDescent="0.2">
      <c r="H702" s="22"/>
      <c r="I702" s="22"/>
      <c r="J702" s="22"/>
      <c r="M702" s="17"/>
      <c r="N702" s="26">
        <f>((G702-1)*(1-(IF(H702="no",0,'MONTH 2'!$B$3)))+1)</f>
        <v>5.0000000000000044E-2</v>
      </c>
      <c r="O702" s="26">
        <f t="shared" si="23"/>
        <v>0</v>
      </c>
      <c r="P702" s="28">
        <f>IF(ISBLANK(M702),,IF(ISBLANK(F702),,(IF(M702="WON-EW",((((F702-1)*J702)*'MONTH 2'!$B$2)+('MONTH 2'!$B$2*(F702-1))),IF(M702="WON",((((F702-1)*J702)*'MONTH 2'!$B$2)+('MONTH 2'!$B$2*(F702-1))),IF(M702="PLACED",((((F702-1)*J702)*'MONTH 2'!$B$2)-'MONTH 2'!$B$2),IF(J702=0,-'MONTH 2'!$B$2,IF(J702=0,-'MONTH 2'!$B$2,-('MONTH 2'!$B$2*2)))))))*E702))</f>
        <v>0</v>
      </c>
      <c r="Q702" s="27">
        <f>IF(ISBLANK(M702),,IF(ISBLANK(G702),,(IF(M702="WON-EW",((((N702-1)*J702)*'MONTH 2'!$B$2)+('MONTH 2'!$B$2*(N702-1))),IF(M702="WON",((((N702-1)*J702)*'MONTH 2'!$B$2)+('MONTH 2'!$B$2*(N702-1))),IF(M702="PLACED",((((N702-1)*J702)*'MONTH 2'!$B$2)-'MONTH 2'!$B$2),IF(J702=0,-'MONTH 2'!$B$2,IF(J702=0,-'MONTH 2'!$B$2,-('MONTH 2'!$B$2*2)))))))*E702))</f>
        <v>0</v>
      </c>
      <c r="R702" s="27">
        <f>IF(ISBLANK(M702),,IF(U702&lt;&gt;1,((IF(M702="WON-EW",(((K702-1)*'MONTH 2'!$B$2)*(1-$B$3))+(((L702-1)*'MONTH 2'!$B$2)*(1-$B$3)),IF(M702="WON",(((K702-1)*'MONTH 2'!$B$2)*(1-$B$3)),IF(M702="PLACED",(((L702-1)*'MONTH 2'!$B$2)*(1-$B$3))-'MONTH 2'!$B$2,IF(J702=0,-'MONTH 2'!$B$2,-('MONTH 2'!$B$2*2))))))*E702),0))</f>
        <v>0</v>
      </c>
      <c r="U702">
        <f t="shared" si="22"/>
        <v>1</v>
      </c>
    </row>
    <row r="703" spans="8:21" ht="16" x14ac:dyDescent="0.2">
      <c r="H703" s="22"/>
      <c r="I703" s="22"/>
      <c r="J703" s="22"/>
      <c r="M703" s="17"/>
      <c r="N703" s="26">
        <f>((G703-1)*(1-(IF(H703="no",0,'MONTH 2'!$B$3)))+1)</f>
        <v>5.0000000000000044E-2</v>
      </c>
      <c r="O703" s="26">
        <f t="shared" si="23"/>
        <v>0</v>
      </c>
      <c r="P703" s="28">
        <f>IF(ISBLANK(M703),,IF(ISBLANK(F703),,(IF(M703="WON-EW",((((F703-1)*J703)*'MONTH 2'!$B$2)+('MONTH 2'!$B$2*(F703-1))),IF(M703="WON",((((F703-1)*J703)*'MONTH 2'!$B$2)+('MONTH 2'!$B$2*(F703-1))),IF(M703="PLACED",((((F703-1)*J703)*'MONTH 2'!$B$2)-'MONTH 2'!$B$2),IF(J703=0,-'MONTH 2'!$B$2,IF(J703=0,-'MONTH 2'!$B$2,-('MONTH 2'!$B$2*2)))))))*E703))</f>
        <v>0</v>
      </c>
      <c r="Q703" s="27">
        <f>IF(ISBLANK(M703),,IF(ISBLANK(G703),,(IF(M703="WON-EW",((((N703-1)*J703)*'MONTH 2'!$B$2)+('MONTH 2'!$B$2*(N703-1))),IF(M703="WON",((((N703-1)*J703)*'MONTH 2'!$B$2)+('MONTH 2'!$B$2*(N703-1))),IF(M703="PLACED",((((N703-1)*J703)*'MONTH 2'!$B$2)-'MONTH 2'!$B$2),IF(J703=0,-'MONTH 2'!$B$2,IF(J703=0,-'MONTH 2'!$B$2,-('MONTH 2'!$B$2*2)))))))*E703))</f>
        <v>0</v>
      </c>
      <c r="R703" s="27">
        <f>IF(ISBLANK(M703),,IF(U703&lt;&gt;1,((IF(M703="WON-EW",(((K703-1)*'MONTH 2'!$B$2)*(1-$B$3))+(((L703-1)*'MONTH 2'!$B$2)*(1-$B$3)),IF(M703="WON",(((K703-1)*'MONTH 2'!$B$2)*(1-$B$3)),IF(M703="PLACED",(((L703-1)*'MONTH 2'!$B$2)*(1-$B$3))-'MONTH 2'!$B$2,IF(J703=0,-'MONTH 2'!$B$2,-('MONTH 2'!$B$2*2))))))*E703),0))</f>
        <v>0</v>
      </c>
      <c r="U703">
        <f t="shared" si="22"/>
        <v>1</v>
      </c>
    </row>
    <row r="704" spans="8:21" ht="16" x14ac:dyDescent="0.2">
      <c r="H704" s="22"/>
      <c r="I704" s="22"/>
      <c r="J704" s="22"/>
      <c r="M704" s="17"/>
      <c r="N704" s="26">
        <f>((G704-1)*(1-(IF(H704="no",0,'MONTH 2'!$B$3)))+1)</f>
        <v>5.0000000000000044E-2</v>
      </c>
      <c r="O704" s="26">
        <f t="shared" si="23"/>
        <v>0</v>
      </c>
      <c r="P704" s="28">
        <f>IF(ISBLANK(M704),,IF(ISBLANK(F704),,(IF(M704="WON-EW",((((F704-1)*J704)*'MONTH 2'!$B$2)+('MONTH 2'!$B$2*(F704-1))),IF(M704="WON",((((F704-1)*J704)*'MONTH 2'!$B$2)+('MONTH 2'!$B$2*(F704-1))),IF(M704="PLACED",((((F704-1)*J704)*'MONTH 2'!$B$2)-'MONTH 2'!$B$2),IF(J704=0,-'MONTH 2'!$B$2,IF(J704=0,-'MONTH 2'!$B$2,-('MONTH 2'!$B$2*2)))))))*E704))</f>
        <v>0</v>
      </c>
      <c r="Q704" s="27">
        <f>IF(ISBLANK(M704),,IF(ISBLANK(G704),,(IF(M704="WON-EW",((((N704-1)*J704)*'MONTH 2'!$B$2)+('MONTH 2'!$B$2*(N704-1))),IF(M704="WON",((((N704-1)*J704)*'MONTH 2'!$B$2)+('MONTH 2'!$B$2*(N704-1))),IF(M704="PLACED",((((N704-1)*J704)*'MONTH 2'!$B$2)-'MONTH 2'!$B$2),IF(J704=0,-'MONTH 2'!$B$2,IF(J704=0,-'MONTH 2'!$B$2,-('MONTH 2'!$B$2*2)))))))*E704))</f>
        <v>0</v>
      </c>
      <c r="R704" s="27">
        <f>IF(ISBLANK(M704),,IF(U704&lt;&gt;1,((IF(M704="WON-EW",(((K704-1)*'MONTH 2'!$B$2)*(1-$B$3))+(((L704-1)*'MONTH 2'!$B$2)*(1-$B$3)),IF(M704="WON",(((K704-1)*'MONTH 2'!$B$2)*(1-$B$3)),IF(M704="PLACED",(((L704-1)*'MONTH 2'!$B$2)*(1-$B$3))-'MONTH 2'!$B$2,IF(J704=0,-'MONTH 2'!$B$2,-('MONTH 2'!$B$2*2))))))*E704),0))</f>
        <v>0</v>
      </c>
      <c r="U704">
        <f t="shared" si="22"/>
        <v>1</v>
      </c>
    </row>
    <row r="705" spans="8:21" ht="16" x14ac:dyDescent="0.2">
      <c r="H705" s="22"/>
      <c r="I705" s="22"/>
      <c r="J705" s="22"/>
      <c r="M705" s="17"/>
      <c r="N705" s="26">
        <f>((G705-1)*(1-(IF(H705="no",0,'MONTH 2'!$B$3)))+1)</f>
        <v>5.0000000000000044E-2</v>
      </c>
      <c r="O705" s="26">
        <f t="shared" si="23"/>
        <v>0</v>
      </c>
      <c r="P705" s="28">
        <f>IF(ISBLANK(M705),,IF(ISBLANK(F705),,(IF(M705="WON-EW",((((F705-1)*J705)*'MONTH 2'!$B$2)+('MONTH 2'!$B$2*(F705-1))),IF(M705="WON",((((F705-1)*J705)*'MONTH 2'!$B$2)+('MONTH 2'!$B$2*(F705-1))),IF(M705="PLACED",((((F705-1)*J705)*'MONTH 2'!$B$2)-'MONTH 2'!$B$2),IF(J705=0,-'MONTH 2'!$B$2,IF(J705=0,-'MONTH 2'!$B$2,-('MONTH 2'!$B$2*2)))))))*E705))</f>
        <v>0</v>
      </c>
      <c r="Q705" s="27">
        <f>IF(ISBLANK(M705),,IF(ISBLANK(G705),,(IF(M705="WON-EW",((((N705-1)*J705)*'MONTH 2'!$B$2)+('MONTH 2'!$B$2*(N705-1))),IF(M705="WON",((((N705-1)*J705)*'MONTH 2'!$B$2)+('MONTH 2'!$B$2*(N705-1))),IF(M705="PLACED",((((N705-1)*J705)*'MONTH 2'!$B$2)-'MONTH 2'!$B$2),IF(J705=0,-'MONTH 2'!$B$2,IF(J705=0,-'MONTH 2'!$B$2,-('MONTH 2'!$B$2*2)))))))*E705))</f>
        <v>0</v>
      </c>
      <c r="R705" s="27">
        <f>IF(ISBLANK(M705),,IF(U705&lt;&gt;1,((IF(M705="WON-EW",(((K705-1)*'MONTH 2'!$B$2)*(1-$B$3))+(((L705-1)*'MONTH 2'!$B$2)*(1-$B$3)),IF(M705="WON",(((K705-1)*'MONTH 2'!$B$2)*(1-$B$3)),IF(M705="PLACED",(((L705-1)*'MONTH 2'!$B$2)*(1-$B$3))-'MONTH 2'!$B$2,IF(J705=0,-'MONTH 2'!$B$2,-('MONTH 2'!$B$2*2))))))*E705),0))</f>
        <v>0</v>
      </c>
      <c r="U705">
        <f t="shared" si="22"/>
        <v>1</v>
      </c>
    </row>
    <row r="706" spans="8:21" ht="16" x14ac:dyDescent="0.2">
      <c r="H706" s="22"/>
      <c r="I706" s="22"/>
      <c r="J706" s="22"/>
      <c r="M706" s="17"/>
      <c r="N706" s="26">
        <f>((G706-1)*(1-(IF(H706="no",0,'MONTH 2'!$B$3)))+1)</f>
        <v>5.0000000000000044E-2</v>
      </c>
      <c r="O706" s="26">
        <f t="shared" si="23"/>
        <v>0</v>
      </c>
      <c r="P706" s="28">
        <f>IF(ISBLANK(M706),,IF(ISBLANK(F706),,(IF(M706="WON-EW",((((F706-1)*J706)*'MONTH 2'!$B$2)+('MONTH 2'!$B$2*(F706-1))),IF(M706="WON",((((F706-1)*J706)*'MONTH 2'!$B$2)+('MONTH 2'!$B$2*(F706-1))),IF(M706="PLACED",((((F706-1)*J706)*'MONTH 2'!$B$2)-'MONTH 2'!$B$2),IF(J706=0,-'MONTH 2'!$B$2,IF(J706=0,-'MONTH 2'!$B$2,-('MONTH 2'!$B$2*2)))))))*E706))</f>
        <v>0</v>
      </c>
      <c r="Q706" s="27">
        <f>IF(ISBLANK(M706),,IF(ISBLANK(G706),,(IF(M706="WON-EW",((((N706-1)*J706)*'MONTH 2'!$B$2)+('MONTH 2'!$B$2*(N706-1))),IF(M706="WON",((((N706-1)*J706)*'MONTH 2'!$B$2)+('MONTH 2'!$B$2*(N706-1))),IF(M706="PLACED",((((N706-1)*J706)*'MONTH 2'!$B$2)-'MONTH 2'!$B$2),IF(J706=0,-'MONTH 2'!$B$2,IF(J706=0,-'MONTH 2'!$B$2,-('MONTH 2'!$B$2*2)))))))*E706))</f>
        <v>0</v>
      </c>
      <c r="R706" s="27">
        <f>IF(ISBLANK(M706),,IF(U706&lt;&gt;1,((IF(M706="WON-EW",(((K706-1)*'MONTH 2'!$B$2)*(1-$B$3))+(((L706-1)*'MONTH 2'!$B$2)*(1-$B$3)),IF(M706="WON",(((K706-1)*'MONTH 2'!$B$2)*(1-$B$3)),IF(M706="PLACED",(((L706-1)*'MONTH 2'!$B$2)*(1-$B$3))-'MONTH 2'!$B$2,IF(J706=0,-'MONTH 2'!$B$2,-('MONTH 2'!$B$2*2))))))*E706),0))</f>
        <v>0</v>
      </c>
      <c r="U706">
        <f t="shared" si="22"/>
        <v>1</v>
      </c>
    </row>
    <row r="707" spans="8:21" ht="16" x14ac:dyDescent="0.2">
      <c r="H707" s="22"/>
      <c r="I707" s="22"/>
      <c r="J707" s="22"/>
      <c r="M707" s="17"/>
      <c r="N707" s="26">
        <f>((G707-1)*(1-(IF(H707="no",0,'MONTH 2'!$B$3)))+1)</f>
        <v>5.0000000000000044E-2</v>
      </c>
      <c r="O707" s="26">
        <f t="shared" si="23"/>
        <v>0</v>
      </c>
      <c r="P707" s="28">
        <f>IF(ISBLANK(M707),,IF(ISBLANK(F707),,(IF(M707="WON-EW",((((F707-1)*J707)*'MONTH 2'!$B$2)+('MONTH 2'!$B$2*(F707-1))),IF(M707="WON",((((F707-1)*J707)*'MONTH 2'!$B$2)+('MONTH 2'!$B$2*(F707-1))),IF(M707="PLACED",((((F707-1)*J707)*'MONTH 2'!$B$2)-'MONTH 2'!$B$2),IF(J707=0,-'MONTH 2'!$B$2,IF(J707=0,-'MONTH 2'!$B$2,-('MONTH 2'!$B$2*2)))))))*E707))</f>
        <v>0</v>
      </c>
      <c r="Q707" s="27">
        <f>IF(ISBLANK(M707),,IF(ISBLANK(G707),,(IF(M707="WON-EW",((((N707-1)*J707)*'MONTH 2'!$B$2)+('MONTH 2'!$B$2*(N707-1))),IF(M707="WON",((((N707-1)*J707)*'MONTH 2'!$B$2)+('MONTH 2'!$B$2*(N707-1))),IF(M707="PLACED",((((N707-1)*J707)*'MONTH 2'!$B$2)-'MONTH 2'!$B$2),IF(J707=0,-'MONTH 2'!$B$2,IF(J707=0,-'MONTH 2'!$B$2,-('MONTH 2'!$B$2*2)))))))*E707))</f>
        <v>0</v>
      </c>
      <c r="R707" s="27">
        <f>IF(ISBLANK(M707),,IF(U707&lt;&gt;1,((IF(M707="WON-EW",(((K707-1)*'MONTH 2'!$B$2)*(1-$B$3))+(((L707-1)*'MONTH 2'!$B$2)*(1-$B$3)),IF(M707="WON",(((K707-1)*'MONTH 2'!$B$2)*(1-$B$3)),IF(M707="PLACED",(((L707-1)*'MONTH 2'!$B$2)*(1-$B$3))-'MONTH 2'!$B$2,IF(J707=0,-'MONTH 2'!$B$2,-('MONTH 2'!$B$2*2))))))*E707),0))</f>
        <v>0</v>
      </c>
      <c r="U707">
        <f t="shared" si="22"/>
        <v>1</v>
      </c>
    </row>
    <row r="708" spans="8:21" ht="16" x14ac:dyDescent="0.2">
      <c r="H708" s="22"/>
      <c r="I708" s="22"/>
      <c r="J708" s="22"/>
      <c r="M708" s="17"/>
      <c r="N708" s="26">
        <f>((G708-1)*(1-(IF(H708="no",0,'MONTH 2'!$B$3)))+1)</f>
        <v>5.0000000000000044E-2</v>
      </c>
      <c r="O708" s="26">
        <f t="shared" si="23"/>
        <v>0</v>
      </c>
      <c r="P708" s="28">
        <f>IF(ISBLANK(M708),,IF(ISBLANK(F708),,(IF(M708="WON-EW",((((F708-1)*J708)*'MONTH 2'!$B$2)+('MONTH 2'!$B$2*(F708-1))),IF(M708="WON",((((F708-1)*J708)*'MONTH 2'!$B$2)+('MONTH 2'!$B$2*(F708-1))),IF(M708="PLACED",((((F708-1)*J708)*'MONTH 2'!$B$2)-'MONTH 2'!$B$2),IF(J708=0,-'MONTH 2'!$B$2,IF(J708=0,-'MONTH 2'!$B$2,-('MONTH 2'!$B$2*2)))))))*E708))</f>
        <v>0</v>
      </c>
      <c r="Q708" s="27">
        <f>IF(ISBLANK(M708),,IF(ISBLANK(G708),,(IF(M708="WON-EW",((((N708-1)*J708)*'MONTH 2'!$B$2)+('MONTH 2'!$B$2*(N708-1))),IF(M708="WON",((((N708-1)*J708)*'MONTH 2'!$B$2)+('MONTH 2'!$B$2*(N708-1))),IF(M708="PLACED",((((N708-1)*J708)*'MONTH 2'!$B$2)-'MONTH 2'!$B$2),IF(J708=0,-'MONTH 2'!$B$2,IF(J708=0,-'MONTH 2'!$B$2,-('MONTH 2'!$B$2*2)))))))*E708))</f>
        <v>0</v>
      </c>
      <c r="R708" s="27">
        <f>IF(ISBLANK(M708),,IF(U708&lt;&gt;1,((IF(M708="WON-EW",(((K708-1)*'MONTH 2'!$B$2)*(1-$B$3))+(((L708-1)*'MONTH 2'!$B$2)*(1-$B$3)),IF(M708="WON",(((K708-1)*'MONTH 2'!$B$2)*(1-$B$3)),IF(M708="PLACED",(((L708-1)*'MONTH 2'!$B$2)*(1-$B$3))-'MONTH 2'!$B$2,IF(J708=0,-'MONTH 2'!$B$2,-('MONTH 2'!$B$2*2))))))*E708),0))</f>
        <v>0</v>
      </c>
      <c r="U708">
        <f t="shared" si="22"/>
        <v>1</v>
      </c>
    </row>
    <row r="709" spans="8:21" ht="16" x14ac:dyDescent="0.2">
      <c r="H709" s="22"/>
      <c r="I709" s="22"/>
      <c r="J709" s="22"/>
      <c r="M709" s="17"/>
      <c r="N709" s="26">
        <f>((G709-1)*(1-(IF(H709="no",0,'MONTH 2'!$B$3)))+1)</f>
        <v>5.0000000000000044E-2</v>
      </c>
      <c r="O709" s="26">
        <f t="shared" si="23"/>
        <v>0</v>
      </c>
      <c r="P709" s="28">
        <f>IF(ISBLANK(M709),,IF(ISBLANK(F709),,(IF(M709="WON-EW",((((F709-1)*J709)*'MONTH 2'!$B$2)+('MONTH 2'!$B$2*(F709-1))),IF(M709="WON",((((F709-1)*J709)*'MONTH 2'!$B$2)+('MONTH 2'!$B$2*(F709-1))),IF(M709="PLACED",((((F709-1)*J709)*'MONTH 2'!$B$2)-'MONTH 2'!$B$2),IF(J709=0,-'MONTH 2'!$B$2,IF(J709=0,-'MONTH 2'!$B$2,-('MONTH 2'!$B$2*2)))))))*E709))</f>
        <v>0</v>
      </c>
      <c r="Q709" s="27">
        <f>IF(ISBLANK(M709),,IF(ISBLANK(G709),,(IF(M709="WON-EW",((((N709-1)*J709)*'MONTH 2'!$B$2)+('MONTH 2'!$B$2*(N709-1))),IF(M709="WON",((((N709-1)*J709)*'MONTH 2'!$B$2)+('MONTH 2'!$B$2*(N709-1))),IF(M709="PLACED",((((N709-1)*J709)*'MONTH 2'!$B$2)-'MONTH 2'!$B$2),IF(J709=0,-'MONTH 2'!$B$2,IF(J709=0,-'MONTH 2'!$B$2,-('MONTH 2'!$B$2*2)))))))*E709))</f>
        <v>0</v>
      </c>
      <c r="R709" s="27">
        <f>IF(ISBLANK(M709),,IF(U709&lt;&gt;1,((IF(M709="WON-EW",(((K709-1)*'MONTH 2'!$B$2)*(1-$B$3))+(((L709-1)*'MONTH 2'!$B$2)*(1-$B$3)),IF(M709="WON",(((K709-1)*'MONTH 2'!$B$2)*(1-$B$3)),IF(M709="PLACED",(((L709-1)*'MONTH 2'!$B$2)*(1-$B$3))-'MONTH 2'!$B$2,IF(J709=0,-'MONTH 2'!$B$2,-('MONTH 2'!$B$2*2))))))*E709),0))</f>
        <v>0</v>
      </c>
      <c r="U709">
        <f t="shared" si="22"/>
        <v>1</v>
      </c>
    </row>
    <row r="710" spans="8:21" ht="16" x14ac:dyDescent="0.2">
      <c r="H710" s="22"/>
      <c r="I710" s="22"/>
      <c r="J710" s="22"/>
      <c r="M710" s="17"/>
      <c r="N710" s="26">
        <f>((G710-1)*(1-(IF(H710="no",0,'MONTH 2'!$B$3)))+1)</f>
        <v>5.0000000000000044E-2</v>
      </c>
      <c r="O710" s="26">
        <f t="shared" si="23"/>
        <v>0</v>
      </c>
      <c r="P710" s="28">
        <f>IF(ISBLANK(M710),,IF(ISBLANK(F710),,(IF(M710="WON-EW",((((F710-1)*J710)*'MONTH 2'!$B$2)+('MONTH 2'!$B$2*(F710-1))),IF(M710="WON",((((F710-1)*J710)*'MONTH 2'!$B$2)+('MONTH 2'!$B$2*(F710-1))),IF(M710="PLACED",((((F710-1)*J710)*'MONTH 2'!$B$2)-'MONTH 2'!$B$2),IF(J710=0,-'MONTH 2'!$B$2,IF(J710=0,-'MONTH 2'!$B$2,-('MONTH 2'!$B$2*2)))))))*E710))</f>
        <v>0</v>
      </c>
      <c r="Q710" s="27">
        <f>IF(ISBLANK(M710),,IF(ISBLANK(G710),,(IF(M710="WON-EW",((((N710-1)*J710)*'MONTH 2'!$B$2)+('MONTH 2'!$B$2*(N710-1))),IF(M710="WON",((((N710-1)*J710)*'MONTH 2'!$B$2)+('MONTH 2'!$B$2*(N710-1))),IF(M710="PLACED",((((N710-1)*J710)*'MONTH 2'!$B$2)-'MONTH 2'!$B$2),IF(J710=0,-'MONTH 2'!$B$2,IF(J710=0,-'MONTH 2'!$B$2,-('MONTH 2'!$B$2*2)))))))*E710))</f>
        <v>0</v>
      </c>
      <c r="R710" s="27">
        <f>IF(ISBLANK(M710),,IF(U710&lt;&gt;1,((IF(M710="WON-EW",(((K710-1)*'MONTH 2'!$B$2)*(1-$B$3))+(((L710-1)*'MONTH 2'!$B$2)*(1-$B$3)),IF(M710="WON",(((K710-1)*'MONTH 2'!$B$2)*(1-$B$3)),IF(M710="PLACED",(((L710-1)*'MONTH 2'!$B$2)*(1-$B$3))-'MONTH 2'!$B$2,IF(J710=0,-'MONTH 2'!$B$2,-('MONTH 2'!$B$2*2))))))*E710),0))</f>
        <v>0</v>
      </c>
      <c r="U710">
        <f t="shared" si="22"/>
        <v>1</v>
      </c>
    </row>
    <row r="711" spans="8:21" ht="16" x14ac:dyDescent="0.2">
      <c r="H711" s="22"/>
      <c r="I711" s="22"/>
      <c r="J711" s="22"/>
      <c r="M711" s="17"/>
      <c r="N711" s="26">
        <f>((G711-1)*(1-(IF(H711="no",0,'MONTH 2'!$B$3)))+1)</f>
        <v>5.0000000000000044E-2</v>
      </c>
      <c r="O711" s="26">
        <f t="shared" si="23"/>
        <v>0</v>
      </c>
      <c r="P711" s="28">
        <f>IF(ISBLANK(M711),,IF(ISBLANK(F711),,(IF(M711="WON-EW",((((F711-1)*J711)*'MONTH 2'!$B$2)+('MONTH 2'!$B$2*(F711-1))),IF(M711="WON",((((F711-1)*J711)*'MONTH 2'!$B$2)+('MONTH 2'!$B$2*(F711-1))),IF(M711="PLACED",((((F711-1)*J711)*'MONTH 2'!$B$2)-'MONTH 2'!$B$2),IF(J711=0,-'MONTH 2'!$B$2,IF(J711=0,-'MONTH 2'!$B$2,-('MONTH 2'!$B$2*2)))))))*E711))</f>
        <v>0</v>
      </c>
      <c r="Q711" s="27">
        <f>IF(ISBLANK(M711),,IF(ISBLANK(G711),,(IF(M711="WON-EW",((((N711-1)*J711)*'MONTH 2'!$B$2)+('MONTH 2'!$B$2*(N711-1))),IF(M711="WON",((((N711-1)*J711)*'MONTH 2'!$B$2)+('MONTH 2'!$B$2*(N711-1))),IF(M711="PLACED",((((N711-1)*J711)*'MONTH 2'!$B$2)-'MONTH 2'!$B$2),IF(J711=0,-'MONTH 2'!$B$2,IF(J711=0,-'MONTH 2'!$B$2,-('MONTH 2'!$B$2*2)))))))*E711))</f>
        <v>0</v>
      </c>
      <c r="R711" s="27">
        <f>IF(ISBLANK(M711),,IF(U711&lt;&gt;1,((IF(M711="WON-EW",(((K711-1)*'MONTH 2'!$B$2)*(1-$B$3))+(((L711-1)*'MONTH 2'!$B$2)*(1-$B$3)),IF(M711="WON",(((K711-1)*'MONTH 2'!$B$2)*(1-$B$3)),IF(M711="PLACED",(((L711-1)*'MONTH 2'!$B$2)*(1-$B$3))-'MONTH 2'!$B$2,IF(J711=0,-'MONTH 2'!$B$2,-('MONTH 2'!$B$2*2))))))*E711),0))</f>
        <v>0</v>
      </c>
      <c r="U711">
        <f t="shared" si="22"/>
        <v>1</v>
      </c>
    </row>
    <row r="712" spans="8:21" ht="16" x14ac:dyDescent="0.2">
      <c r="H712" s="22"/>
      <c r="I712" s="22"/>
      <c r="J712" s="22"/>
      <c r="M712" s="17"/>
      <c r="N712" s="26">
        <f>((G712-1)*(1-(IF(H712="no",0,'MONTH 2'!$B$3)))+1)</f>
        <v>5.0000000000000044E-2</v>
      </c>
      <c r="O712" s="26">
        <f t="shared" si="23"/>
        <v>0</v>
      </c>
      <c r="P712" s="28">
        <f>IF(ISBLANK(M712),,IF(ISBLANK(F712),,(IF(M712="WON-EW",((((F712-1)*J712)*'MONTH 2'!$B$2)+('MONTH 2'!$B$2*(F712-1))),IF(M712="WON",((((F712-1)*J712)*'MONTH 2'!$B$2)+('MONTH 2'!$B$2*(F712-1))),IF(M712="PLACED",((((F712-1)*J712)*'MONTH 2'!$B$2)-'MONTH 2'!$B$2),IF(J712=0,-'MONTH 2'!$B$2,IF(J712=0,-'MONTH 2'!$B$2,-('MONTH 2'!$B$2*2)))))))*E712))</f>
        <v>0</v>
      </c>
      <c r="Q712" s="27">
        <f>IF(ISBLANK(M712),,IF(ISBLANK(G712),,(IF(M712="WON-EW",((((N712-1)*J712)*'MONTH 2'!$B$2)+('MONTH 2'!$B$2*(N712-1))),IF(M712="WON",((((N712-1)*J712)*'MONTH 2'!$B$2)+('MONTH 2'!$B$2*(N712-1))),IF(M712="PLACED",((((N712-1)*J712)*'MONTH 2'!$B$2)-'MONTH 2'!$B$2),IF(J712=0,-'MONTH 2'!$B$2,IF(J712=0,-'MONTH 2'!$B$2,-('MONTH 2'!$B$2*2)))))))*E712))</f>
        <v>0</v>
      </c>
      <c r="R712" s="27">
        <f>IF(ISBLANK(M712),,IF(U712&lt;&gt;1,((IF(M712="WON-EW",(((K712-1)*'MONTH 2'!$B$2)*(1-$B$3))+(((L712-1)*'MONTH 2'!$B$2)*(1-$B$3)),IF(M712="WON",(((K712-1)*'MONTH 2'!$B$2)*(1-$B$3)),IF(M712="PLACED",(((L712-1)*'MONTH 2'!$B$2)*(1-$B$3))-'MONTH 2'!$B$2,IF(J712=0,-'MONTH 2'!$B$2,-('MONTH 2'!$B$2*2))))))*E712),0))</f>
        <v>0</v>
      </c>
      <c r="U712">
        <f t="shared" si="22"/>
        <v>1</v>
      </c>
    </row>
    <row r="713" spans="8:21" ht="16" x14ac:dyDescent="0.2">
      <c r="H713" s="22"/>
      <c r="I713" s="22"/>
      <c r="J713" s="22"/>
      <c r="M713" s="17"/>
      <c r="N713" s="26">
        <f>((G713-1)*(1-(IF(H713="no",0,'MONTH 2'!$B$3)))+1)</f>
        <v>5.0000000000000044E-2</v>
      </c>
      <c r="O713" s="26">
        <f t="shared" si="23"/>
        <v>0</v>
      </c>
      <c r="P713" s="28">
        <f>IF(ISBLANK(M713),,IF(ISBLANK(F713),,(IF(M713="WON-EW",((((F713-1)*J713)*'MONTH 2'!$B$2)+('MONTH 2'!$B$2*(F713-1))),IF(M713="WON",((((F713-1)*J713)*'MONTH 2'!$B$2)+('MONTH 2'!$B$2*(F713-1))),IF(M713="PLACED",((((F713-1)*J713)*'MONTH 2'!$B$2)-'MONTH 2'!$B$2),IF(J713=0,-'MONTH 2'!$B$2,IF(J713=0,-'MONTH 2'!$B$2,-('MONTH 2'!$B$2*2)))))))*E713))</f>
        <v>0</v>
      </c>
      <c r="Q713" s="27">
        <f>IF(ISBLANK(M713),,IF(ISBLANK(G713),,(IF(M713="WON-EW",((((N713-1)*J713)*'MONTH 2'!$B$2)+('MONTH 2'!$B$2*(N713-1))),IF(M713="WON",((((N713-1)*J713)*'MONTH 2'!$B$2)+('MONTH 2'!$B$2*(N713-1))),IF(M713="PLACED",((((N713-1)*J713)*'MONTH 2'!$B$2)-'MONTH 2'!$B$2),IF(J713=0,-'MONTH 2'!$B$2,IF(J713=0,-'MONTH 2'!$B$2,-('MONTH 2'!$B$2*2)))))))*E713))</f>
        <v>0</v>
      </c>
      <c r="R713" s="27">
        <f>IF(ISBLANK(M713),,IF(U713&lt;&gt;1,((IF(M713="WON-EW",(((K713-1)*'MONTH 2'!$B$2)*(1-$B$3))+(((L713-1)*'MONTH 2'!$B$2)*(1-$B$3)),IF(M713="WON",(((K713-1)*'MONTH 2'!$B$2)*(1-$B$3)),IF(M713="PLACED",(((L713-1)*'MONTH 2'!$B$2)*(1-$B$3))-'MONTH 2'!$B$2,IF(J713=0,-'MONTH 2'!$B$2,-('MONTH 2'!$B$2*2))))))*E713),0))</f>
        <v>0</v>
      </c>
      <c r="U713">
        <f t="shared" si="22"/>
        <v>1</v>
      </c>
    </row>
    <row r="714" spans="8:21" ht="16" x14ac:dyDescent="0.2">
      <c r="H714" s="22"/>
      <c r="I714" s="22"/>
      <c r="J714" s="22"/>
      <c r="M714" s="17"/>
      <c r="N714" s="26">
        <f>((G714-1)*(1-(IF(H714="no",0,'MONTH 2'!$B$3)))+1)</f>
        <v>5.0000000000000044E-2</v>
      </c>
      <c r="O714" s="26">
        <f t="shared" si="23"/>
        <v>0</v>
      </c>
      <c r="P714" s="28">
        <f>IF(ISBLANK(M714),,IF(ISBLANK(F714),,(IF(M714="WON-EW",((((F714-1)*J714)*'MONTH 2'!$B$2)+('MONTH 2'!$B$2*(F714-1))),IF(M714="WON",((((F714-1)*J714)*'MONTH 2'!$B$2)+('MONTH 2'!$B$2*(F714-1))),IF(M714="PLACED",((((F714-1)*J714)*'MONTH 2'!$B$2)-'MONTH 2'!$B$2),IF(J714=0,-'MONTH 2'!$B$2,IF(J714=0,-'MONTH 2'!$B$2,-('MONTH 2'!$B$2*2)))))))*E714))</f>
        <v>0</v>
      </c>
      <c r="Q714" s="27">
        <f>IF(ISBLANK(M714),,IF(ISBLANK(G714),,(IF(M714="WON-EW",((((N714-1)*J714)*'MONTH 2'!$B$2)+('MONTH 2'!$B$2*(N714-1))),IF(M714="WON",((((N714-1)*J714)*'MONTH 2'!$B$2)+('MONTH 2'!$B$2*(N714-1))),IF(M714="PLACED",((((N714-1)*J714)*'MONTH 2'!$B$2)-'MONTH 2'!$B$2),IF(J714=0,-'MONTH 2'!$B$2,IF(J714=0,-'MONTH 2'!$B$2,-('MONTH 2'!$B$2*2)))))))*E714))</f>
        <v>0</v>
      </c>
      <c r="R714" s="27">
        <f>IF(ISBLANK(M714),,IF(U714&lt;&gt;1,((IF(M714="WON-EW",(((K714-1)*'MONTH 2'!$B$2)*(1-$B$3))+(((L714-1)*'MONTH 2'!$B$2)*(1-$B$3)),IF(M714="WON",(((K714-1)*'MONTH 2'!$B$2)*(1-$B$3)),IF(M714="PLACED",(((L714-1)*'MONTH 2'!$B$2)*(1-$B$3))-'MONTH 2'!$B$2,IF(J714=0,-'MONTH 2'!$B$2,-('MONTH 2'!$B$2*2))))))*E714),0))</f>
        <v>0</v>
      </c>
      <c r="U714">
        <f t="shared" si="22"/>
        <v>1</v>
      </c>
    </row>
    <row r="715" spans="8:21" ht="16" x14ac:dyDescent="0.2">
      <c r="H715" s="22"/>
      <c r="I715" s="22"/>
      <c r="J715" s="22"/>
      <c r="M715" s="17"/>
      <c r="N715" s="26">
        <f>((G715-1)*(1-(IF(H715="no",0,'MONTH 2'!$B$3)))+1)</f>
        <v>5.0000000000000044E-2</v>
      </c>
      <c r="O715" s="26">
        <f t="shared" si="23"/>
        <v>0</v>
      </c>
      <c r="P715" s="28">
        <f>IF(ISBLANK(M715),,IF(ISBLANK(F715),,(IF(M715="WON-EW",((((F715-1)*J715)*'MONTH 2'!$B$2)+('MONTH 2'!$B$2*(F715-1))),IF(M715="WON",((((F715-1)*J715)*'MONTH 2'!$B$2)+('MONTH 2'!$B$2*(F715-1))),IF(M715="PLACED",((((F715-1)*J715)*'MONTH 2'!$B$2)-'MONTH 2'!$B$2),IF(J715=0,-'MONTH 2'!$B$2,IF(J715=0,-'MONTH 2'!$B$2,-('MONTH 2'!$B$2*2)))))))*E715))</f>
        <v>0</v>
      </c>
      <c r="Q715" s="27">
        <f>IF(ISBLANK(M715),,IF(ISBLANK(G715),,(IF(M715="WON-EW",((((N715-1)*J715)*'MONTH 2'!$B$2)+('MONTH 2'!$B$2*(N715-1))),IF(M715="WON",((((N715-1)*J715)*'MONTH 2'!$B$2)+('MONTH 2'!$B$2*(N715-1))),IF(M715="PLACED",((((N715-1)*J715)*'MONTH 2'!$B$2)-'MONTH 2'!$B$2),IF(J715=0,-'MONTH 2'!$B$2,IF(J715=0,-'MONTH 2'!$B$2,-('MONTH 2'!$B$2*2)))))))*E715))</f>
        <v>0</v>
      </c>
      <c r="R715" s="27">
        <f>IF(ISBLANK(M715),,IF(U715&lt;&gt;1,((IF(M715="WON-EW",(((K715-1)*'MONTH 2'!$B$2)*(1-$B$3))+(((L715-1)*'MONTH 2'!$B$2)*(1-$B$3)),IF(M715="WON",(((K715-1)*'MONTH 2'!$B$2)*(1-$B$3)),IF(M715="PLACED",(((L715-1)*'MONTH 2'!$B$2)*(1-$B$3))-'MONTH 2'!$B$2,IF(J715=0,-'MONTH 2'!$B$2,-('MONTH 2'!$B$2*2))))))*E715),0))</f>
        <v>0</v>
      </c>
      <c r="U715">
        <f t="shared" si="22"/>
        <v>1</v>
      </c>
    </row>
    <row r="716" spans="8:21" ht="16" x14ac:dyDescent="0.2">
      <c r="H716" s="22"/>
      <c r="I716" s="22"/>
      <c r="J716" s="22"/>
      <c r="M716" s="17"/>
      <c r="N716" s="26">
        <f>((G716-1)*(1-(IF(H716="no",0,'MONTH 2'!$B$3)))+1)</f>
        <v>5.0000000000000044E-2</v>
      </c>
      <c r="O716" s="26">
        <f t="shared" si="23"/>
        <v>0</v>
      </c>
      <c r="P716" s="28">
        <f>IF(ISBLANK(M716),,IF(ISBLANK(F716),,(IF(M716="WON-EW",((((F716-1)*J716)*'MONTH 2'!$B$2)+('MONTH 2'!$B$2*(F716-1))),IF(M716="WON",((((F716-1)*J716)*'MONTH 2'!$B$2)+('MONTH 2'!$B$2*(F716-1))),IF(M716="PLACED",((((F716-1)*J716)*'MONTH 2'!$B$2)-'MONTH 2'!$B$2),IF(J716=0,-'MONTH 2'!$B$2,IF(J716=0,-'MONTH 2'!$B$2,-('MONTH 2'!$B$2*2)))))))*E716))</f>
        <v>0</v>
      </c>
      <c r="Q716" s="27">
        <f>IF(ISBLANK(M716),,IF(ISBLANK(G716),,(IF(M716="WON-EW",((((N716-1)*J716)*'MONTH 2'!$B$2)+('MONTH 2'!$B$2*(N716-1))),IF(M716="WON",((((N716-1)*J716)*'MONTH 2'!$B$2)+('MONTH 2'!$B$2*(N716-1))),IF(M716="PLACED",((((N716-1)*J716)*'MONTH 2'!$B$2)-'MONTH 2'!$B$2),IF(J716=0,-'MONTH 2'!$B$2,IF(J716=0,-'MONTH 2'!$B$2,-('MONTH 2'!$B$2*2)))))))*E716))</f>
        <v>0</v>
      </c>
      <c r="R716" s="27">
        <f>IF(ISBLANK(M716),,IF(U716&lt;&gt;1,((IF(M716="WON-EW",(((K716-1)*'MONTH 2'!$B$2)*(1-$B$3))+(((L716-1)*'MONTH 2'!$B$2)*(1-$B$3)),IF(M716="WON",(((K716-1)*'MONTH 2'!$B$2)*(1-$B$3)),IF(M716="PLACED",(((L716-1)*'MONTH 2'!$B$2)*(1-$B$3))-'MONTH 2'!$B$2,IF(J716=0,-'MONTH 2'!$B$2,-('MONTH 2'!$B$2*2))))))*E716),0))</f>
        <v>0</v>
      </c>
      <c r="U716">
        <f t="shared" si="22"/>
        <v>1</v>
      </c>
    </row>
    <row r="717" spans="8:21" ht="16" x14ac:dyDescent="0.2">
      <c r="H717" s="22"/>
      <c r="I717" s="22"/>
      <c r="J717" s="22"/>
      <c r="M717" s="17"/>
      <c r="N717" s="26">
        <f>((G717-1)*(1-(IF(H717="no",0,'MONTH 2'!$B$3)))+1)</f>
        <v>5.0000000000000044E-2</v>
      </c>
      <c r="O717" s="26">
        <f t="shared" si="23"/>
        <v>0</v>
      </c>
      <c r="P717" s="28">
        <f>IF(ISBLANK(M717),,IF(ISBLANK(F717),,(IF(M717="WON-EW",((((F717-1)*J717)*'MONTH 2'!$B$2)+('MONTH 2'!$B$2*(F717-1))),IF(M717="WON",((((F717-1)*J717)*'MONTH 2'!$B$2)+('MONTH 2'!$B$2*(F717-1))),IF(M717="PLACED",((((F717-1)*J717)*'MONTH 2'!$B$2)-'MONTH 2'!$B$2),IF(J717=0,-'MONTH 2'!$B$2,IF(J717=0,-'MONTH 2'!$B$2,-('MONTH 2'!$B$2*2)))))))*E717))</f>
        <v>0</v>
      </c>
      <c r="Q717" s="27">
        <f>IF(ISBLANK(M717),,IF(ISBLANK(G717),,(IF(M717="WON-EW",((((N717-1)*J717)*'MONTH 2'!$B$2)+('MONTH 2'!$B$2*(N717-1))),IF(M717="WON",((((N717-1)*J717)*'MONTH 2'!$B$2)+('MONTH 2'!$B$2*(N717-1))),IF(M717="PLACED",((((N717-1)*J717)*'MONTH 2'!$B$2)-'MONTH 2'!$B$2),IF(J717=0,-'MONTH 2'!$B$2,IF(J717=0,-'MONTH 2'!$B$2,-('MONTH 2'!$B$2*2)))))))*E717))</f>
        <v>0</v>
      </c>
      <c r="R717" s="27">
        <f>IF(ISBLANK(M717),,IF(U717&lt;&gt;1,((IF(M717="WON-EW",(((K717-1)*'MONTH 2'!$B$2)*(1-$B$3))+(((L717-1)*'MONTH 2'!$B$2)*(1-$B$3)),IF(M717="WON",(((K717-1)*'MONTH 2'!$B$2)*(1-$B$3)),IF(M717="PLACED",(((L717-1)*'MONTH 2'!$B$2)*(1-$B$3))-'MONTH 2'!$B$2,IF(J717=0,-'MONTH 2'!$B$2,-('MONTH 2'!$B$2*2))))))*E717),0))</f>
        <v>0</v>
      </c>
      <c r="U717">
        <f t="shared" si="22"/>
        <v>1</v>
      </c>
    </row>
    <row r="718" spans="8:21" ht="16" x14ac:dyDescent="0.2">
      <c r="H718" s="22"/>
      <c r="I718" s="22"/>
      <c r="J718" s="22"/>
      <c r="M718" s="17"/>
      <c r="N718" s="26">
        <f>((G718-1)*(1-(IF(H718="no",0,'MONTH 2'!$B$3)))+1)</f>
        <v>5.0000000000000044E-2</v>
      </c>
      <c r="O718" s="26">
        <f t="shared" si="23"/>
        <v>0</v>
      </c>
      <c r="P718" s="28">
        <f>IF(ISBLANK(M718),,IF(ISBLANK(F718),,(IF(M718="WON-EW",((((F718-1)*J718)*'MONTH 2'!$B$2)+('MONTH 2'!$B$2*(F718-1))),IF(M718="WON",((((F718-1)*J718)*'MONTH 2'!$B$2)+('MONTH 2'!$B$2*(F718-1))),IF(M718="PLACED",((((F718-1)*J718)*'MONTH 2'!$B$2)-'MONTH 2'!$B$2),IF(J718=0,-'MONTH 2'!$B$2,IF(J718=0,-'MONTH 2'!$B$2,-('MONTH 2'!$B$2*2)))))))*E718))</f>
        <v>0</v>
      </c>
      <c r="Q718" s="27">
        <f>IF(ISBLANK(M718),,IF(ISBLANK(G718),,(IF(M718="WON-EW",((((N718-1)*J718)*'MONTH 2'!$B$2)+('MONTH 2'!$B$2*(N718-1))),IF(M718="WON",((((N718-1)*J718)*'MONTH 2'!$B$2)+('MONTH 2'!$B$2*(N718-1))),IF(M718="PLACED",((((N718-1)*J718)*'MONTH 2'!$B$2)-'MONTH 2'!$B$2),IF(J718=0,-'MONTH 2'!$B$2,IF(J718=0,-'MONTH 2'!$B$2,-('MONTH 2'!$B$2*2)))))))*E718))</f>
        <v>0</v>
      </c>
      <c r="R718" s="27">
        <f>IF(ISBLANK(M718),,IF(U718&lt;&gt;1,((IF(M718="WON-EW",(((K718-1)*'MONTH 2'!$B$2)*(1-$B$3))+(((L718-1)*'MONTH 2'!$B$2)*(1-$B$3)),IF(M718="WON",(((K718-1)*'MONTH 2'!$B$2)*(1-$B$3)),IF(M718="PLACED",(((L718-1)*'MONTH 2'!$B$2)*(1-$B$3))-'MONTH 2'!$B$2,IF(J718=0,-'MONTH 2'!$B$2,-('MONTH 2'!$B$2*2))))))*E718),0))</f>
        <v>0</v>
      </c>
      <c r="U718">
        <f t="shared" si="22"/>
        <v>1</v>
      </c>
    </row>
    <row r="719" spans="8:21" ht="16" x14ac:dyDescent="0.2">
      <c r="H719" s="22"/>
      <c r="I719" s="22"/>
      <c r="J719" s="22"/>
      <c r="M719" s="17"/>
      <c r="N719" s="26">
        <f>((G719-1)*(1-(IF(H719="no",0,'MONTH 2'!$B$3)))+1)</f>
        <v>5.0000000000000044E-2</v>
      </c>
      <c r="O719" s="26">
        <f t="shared" si="23"/>
        <v>0</v>
      </c>
      <c r="P719" s="28">
        <f>IF(ISBLANK(M719),,IF(ISBLANK(F719),,(IF(M719="WON-EW",((((F719-1)*J719)*'MONTH 2'!$B$2)+('MONTH 2'!$B$2*(F719-1))),IF(M719="WON",((((F719-1)*J719)*'MONTH 2'!$B$2)+('MONTH 2'!$B$2*(F719-1))),IF(M719="PLACED",((((F719-1)*J719)*'MONTH 2'!$B$2)-'MONTH 2'!$B$2),IF(J719=0,-'MONTH 2'!$B$2,IF(J719=0,-'MONTH 2'!$B$2,-('MONTH 2'!$B$2*2)))))))*E719))</f>
        <v>0</v>
      </c>
      <c r="Q719" s="27">
        <f>IF(ISBLANK(M719),,IF(ISBLANK(G719),,(IF(M719="WON-EW",((((N719-1)*J719)*'MONTH 2'!$B$2)+('MONTH 2'!$B$2*(N719-1))),IF(M719="WON",((((N719-1)*J719)*'MONTH 2'!$B$2)+('MONTH 2'!$B$2*(N719-1))),IF(M719="PLACED",((((N719-1)*J719)*'MONTH 2'!$B$2)-'MONTH 2'!$B$2),IF(J719=0,-'MONTH 2'!$B$2,IF(J719=0,-'MONTH 2'!$B$2,-('MONTH 2'!$B$2*2)))))))*E719))</f>
        <v>0</v>
      </c>
      <c r="R719" s="27">
        <f>IF(ISBLANK(M719),,IF(U719&lt;&gt;1,((IF(M719="WON-EW",(((K719-1)*'MONTH 2'!$B$2)*(1-$B$3))+(((L719-1)*'MONTH 2'!$B$2)*(1-$B$3)),IF(M719="WON",(((K719-1)*'MONTH 2'!$B$2)*(1-$B$3)),IF(M719="PLACED",(((L719-1)*'MONTH 2'!$B$2)*(1-$B$3))-'MONTH 2'!$B$2,IF(J719=0,-'MONTH 2'!$B$2,-('MONTH 2'!$B$2*2))))))*E719),0))</f>
        <v>0</v>
      </c>
      <c r="U719">
        <f t="shared" si="22"/>
        <v>1</v>
      </c>
    </row>
    <row r="720" spans="8:21" ht="16" x14ac:dyDescent="0.2">
      <c r="H720" s="22"/>
      <c r="I720" s="22"/>
      <c r="J720" s="22"/>
      <c r="M720" s="17"/>
      <c r="N720" s="26">
        <f>((G720-1)*(1-(IF(H720="no",0,'MONTH 2'!$B$3)))+1)</f>
        <v>5.0000000000000044E-2</v>
      </c>
      <c r="O720" s="26">
        <f t="shared" si="23"/>
        <v>0</v>
      </c>
      <c r="P720" s="28">
        <f>IF(ISBLANK(M720),,IF(ISBLANK(F720),,(IF(M720="WON-EW",((((F720-1)*J720)*'MONTH 2'!$B$2)+('MONTH 2'!$B$2*(F720-1))),IF(M720="WON",((((F720-1)*J720)*'MONTH 2'!$B$2)+('MONTH 2'!$B$2*(F720-1))),IF(M720="PLACED",((((F720-1)*J720)*'MONTH 2'!$B$2)-'MONTH 2'!$B$2),IF(J720=0,-'MONTH 2'!$B$2,IF(J720=0,-'MONTH 2'!$B$2,-('MONTH 2'!$B$2*2)))))))*E720))</f>
        <v>0</v>
      </c>
      <c r="Q720" s="27">
        <f>IF(ISBLANK(M720),,IF(ISBLANK(G720),,(IF(M720="WON-EW",((((N720-1)*J720)*'MONTH 2'!$B$2)+('MONTH 2'!$B$2*(N720-1))),IF(M720="WON",((((N720-1)*J720)*'MONTH 2'!$B$2)+('MONTH 2'!$B$2*(N720-1))),IF(M720="PLACED",((((N720-1)*J720)*'MONTH 2'!$B$2)-'MONTH 2'!$B$2),IF(J720=0,-'MONTH 2'!$B$2,IF(J720=0,-'MONTH 2'!$B$2,-('MONTH 2'!$B$2*2)))))))*E720))</f>
        <v>0</v>
      </c>
      <c r="R720" s="27">
        <f>IF(ISBLANK(M720),,IF(U720&lt;&gt;1,((IF(M720="WON-EW",(((K720-1)*'MONTH 2'!$B$2)*(1-$B$3))+(((L720-1)*'MONTH 2'!$B$2)*(1-$B$3)),IF(M720="WON",(((K720-1)*'MONTH 2'!$B$2)*(1-$B$3)),IF(M720="PLACED",(((L720-1)*'MONTH 2'!$B$2)*(1-$B$3))-'MONTH 2'!$B$2,IF(J720=0,-'MONTH 2'!$B$2,-('MONTH 2'!$B$2*2))))))*E720),0))</f>
        <v>0</v>
      </c>
      <c r="U720">
        <f t="shared" si="22"/>
        <v>1</v>
      </c>
    </row>
    <row r="721" spans="8:21" ht="16" x14ac:dyDescent="0.2">
      <c r="H721" s="22"/>
      <c r="I721" s="22"/>
      <c r="J721" s="22"/>
      <c r="M721" s="17"/>
      <c r="N721" s="26">
        <f>((G721-1)*(1-(IF(H721="no",0,'MONTH 2'!$B$3)))+1)</f>
        <v>5.0000000000000044E-2</v>
      </c>
      <c r="O721" s="26">
        <f t="shared" si="23"/>
        <v>0</v>
      </c>
      <c r="P721" s="28">
        <f>IF(ISBLANK(M721),,IF(ISBLANK(F721),,(IF(M721="WON-EW",((((F721-1)*J721)*'MONTH 2'!$B$2)+('MONTH 2'!$B$2*(F721-1))),IF(M721="WON",((((F721-1)*J721)*'MONTH 2'!$B$2)+('MONTH 2'!$B$2*(F721-1))),IF(M721="PLACED",((((F721-1)*J721)*'MONTH 2'!$B$2)-'MONTH 2'!$B$2),IF(J721=0,-'MONTH 2'!$B$2,IF(J721=0,-'MONTH 2'!$B$2,-('MONTH 2'!$B$2*2)))))))*E721))</f>
        <v>0</v>
      </c>
      <c r="Q721" s="27">
        <f>IF(ISBLANK(M721),,IF(ISBLANK(G721),,(IF(M721="WON-EW",((((N721-1)*J721)*'MONTH 2'!$B$2)+('MONTH 2'!$B$2*(N721-1))),IF(M721="WON",((((N721-1)*J721)*'MONTH 2'!$B$2)+('MONTH 2'!$B$2*(N721-1))),IF(M721="PLACED",((((N721-1)*J721)*'MONTH 2'!$B$2)-'MONTH 2'!$B$2),IF(J721=0,-'MONTH 2'!$B$2,IF(J721=0,-'MONTH 2'!$B$2,-('MONTH 2'!$B$2*2)))))))*E721))</f>
        <v>0</v>
      </c>
      <c r="R721" s="27">
        <f>IF(ISBLANK(M721),,IF(U721&lt;&gt;1,((IF(M721="WON-EW",(((K721-1)*'MONTH 2'!$B$2)*(1-$B$3))+(((L721-1)*'MONTH 2'!$B$2)*(1-$B$3)),IF(M721="WON",(((K721-1)*'MONTH 2'!$B$2)*(1-$B$3)),IF(M721="PLACED",(((L721-1)*'MONTH 2'!$B$2)*(1-$B$3))-'MONTH 2'!$B$2,IF(J721=0,-'MONTH 2'!$B$2,-('MONTH 2'!$B$2*2))))))*E721),0))</f>
        <v>0</v>
      </c>
      <c r="U721">
        <f t="shared" si="22"/>
        <v>1</v>
      </c>
    </row>
    <row r="722" spans="8:21" ht="16" x14ac:dyDescent="0.2">
      <c r="H722" s="22"/>
      <c r="I722" s="22"/>
      <c r="J722" s="22"/>
      <c r="M722" s="17"/>
      <c r="N722" s="26">
        <f>((G722-1)*(1-(IF(H722="no",0,'MONTH 2'!$B$3)))+1)</f>
        <v>5.0000000000000044E-2</v>
      </c>
      <c r="O722" s="26">
        <f t="shared" si="23"/>
        <v>0</v>
      </c>
      <c r="P722" s="28">
        <f>IF(ISBLANK(M722),,IF(ISBLANK(F722),,(IF(M722="WON-EW",((((F722-1)*J722)*'MONTH 2'!$B$2)+('MONTH 2'!$B$2*(F722-1))),IF(M722="WON",((((F722-1)*J722)*'MONTH 2'!$B$2)+('MONTH 2'!$B$2*(F722-1))),IF(M722="PLACED",((((F722-1)*J722)*'MONTH 2'!$B$2)-'MONTH 2'!$B$2),IF(J722=0,-'MONTH 2'!$B$2,IF(J722=0,-'MONTH 2'!$B$2,-('MONTH 2'!$B$2*2)))))))*E722))</f>
        <v>0</v>
      </c>
      <c r="Q722" s="27">
        <f>IF(ISBLANK(M722),,IF(ISBLANK(G722),,(IF(M722="WON-EW",((((N722-1)*J722)*'MONTH 2'!$B$2)+('MONTH 2'!$B$2*(N722-1))),IF(M722="WON",((((N722-1)*J722)*'MONTH 2'!$B$2)+('MONTH 2'!$B$2*(N722-1))),IF(M722="PLACED",((((N722-1)*J722)*'MONTH 2'!$B$2)-'MONTH 2'!$B$2),IF(J722=0,-'MONTH 2'!$B$2,IF(J722=0,-'MONTH 2'!$B$2,-('MONTH 2'!$B$2*2)))))))*E722))</f>
        <v>0</v>
      </c>
      <c r="R722" s="27">
        <f>IF(ISBLANK(M722),,IF(U722&lt;&gt;1,((IF(M722="WON-EW",(((K722-1)*'MONTH 2'!$B$2)*(1-$B$3))+(((L722-1)*'MONTH 2'!$B$2)*(1-$B$3)),IF(M722="WON",(((K722-1)*'MONTH 2'!$B$2)*(1-$B$3)),IF(M722="PLACED",(((L722-1)*'MONTH 2'!$B$2)*(1-$B$3))-'MONTH 2'!$B$2,IF(J722=0,-'MONTH 2'!$B$2,-('MONTH 2'!$B$2*2))))))*E722),0))</f>
        <v>0</v>
      </c>
      <c r="U722">
        <f t="shared" si="22"/>
        <v>1</v>
      </c>
    </row>
    <row r="723" spans="8:21" ht="16" x14ac:dyDescent="0.2">
      <c r="H723" s="22"/>
      <c r="I723" s="22"/>
      <c r="J723" s="22"/>
      <c r="M723" s="17"/>
      <c r="N723" s="26">
        <f>((G723-1)*(1-(IF(H723="no",0,'MONTH 2'!$B$3)))+1)</f>
        <v>5.0000000000000044E-2</v>
      </c>
      <c r="O723" s="26">
        <f t="shared" si="23"/>
        <v>0</v>
      </c>
      <c r="P723" s="28">
        <f>IF(ISBLANK(M723),,IF(ISBLANK(F723),,(IF(M723="WON-EW",((((F723-1)*J723)*'MONTH 2'!$B$2)+('MONTH 2'!$B$2*(F723-1))),IF(M723="WON",((((F723-1)*J723)*'MONTH 2'!$B$2)+('MONTH 2'!$B$2*(F723-1))),IF(M723="PLACED",((((F723-1)*J723)*'MONTH 2'!$B$2)-'MONTH 2'!$B$2),IF(J723=0,-'MONTH 2'!$B$2,IF(J723=0,-'MONTH 2'!$B$2,-('MONTH 2'!$B$2*2)))))))*E723))</f>
        <v>0</v>
      </c>
      <c r="Q723" s="27">
        <f>IF(ISBLANK(M723),,IF(ISBLANK(G723),,(IF(M723="WON-EW",((((N723-1)*J723)*'MONTH 2'!$B$2)+('MONTH 2'!$B$2*(N723-1))),IF(M723="WON",((((N723-1)*J723)*'MONTH 2'!$B$2)+('MONTH 2'!$B$2*(N723-1))),IF(M723="PLACED",((((N723-1)*J723)*'MONTH 2'!$B$2)-'MONTH 2'!$B$2),IF(J723=0,-'MONTH 2'!$B$2,IF(J723=0,-'MONTH 2'!$B$2,-('MONTH 2'!$B$2*2)))))))*E723))</f>
        <v>0</v>
      </c>
      <c r="R723" s="27">
        <f>IF(ISBLANK(M723),,IF(U723&lt;&gt;1,((IF(M723="WON-EW",(((K723-1)*'MONTH 2'!$B$2)*(1-$B$3))+(((L723-1)*'MONTH 2'!$B$2)*(1-$B$3)),IF(M723="WON",(((K723-1)*'MONTH 2'!$B$2)*(1-$B$3)),IF(M723="PLACED",(((L723-1)*'MONTH 2'!$B$2)*(1-$B$3))-'MONTH 2'!$B$2,IF(J723=0,-'MONTH 2'!$B$2,-('MONTH 2'!$B$2*2))))))*E723),0))</f>
        <v>0</v>
      </c>
      <c r="U723">
        <f t="shared" si="22"/>
        <v>1</v>
      </c>
    </row>
    <row r="724" spans="8:21" ht="16" x14ac:dyDescent="0.2">
      <c r="H724" s="22"/>
      <c r="I724" s="22"/>
      <c r="J724" s="22"/>
      <c r="M724" s="17"/>
      <c r="N724" s="26">
        <f>((G724-1)*(1-(IF(H724="no",0,'MONTH 2'!$B$3)))+1)</f>
        <v>5.0000000000000044E-2</v>
      </c>
      <c r="O724" s="26">
        <f t="shared" si="23"/>
        <v>0</v>
      </c>
      <c r="P724" s="28">
        <f>IF(ISBLANK(M724),,IF(ISBLANK(F724),,(IF(M724="WON-EW",((((F724-1)*J724)*'MONTH 2'!$B$2)+('MONTH 2'!$B$2*(F724-1))),IF(M724="WON",((((F724-1)*J724)*'MONTH 2'!$B$2)+('MONTH 2'!$B$2*(F724-1))),IF(M724="PLACED",((((F724-1)*J724)*'MONTH 2'!$B$2)-'MONTH 2'!$B$2),IF(J724=0,-'MONTH 2'!$B$2,IF(J724=0,-'MONTH 2'!$B$2,-('MONTH 2'!$B$2*2)))))))*E724))</f>
        <v>0</v>
      </c>
      <c r="Q724" s="27">
        <f>IF(ISBLANK(M724),,IF(ISBLANK(G724),,(IF(M724="WON-EW",((((N724-1)*J724)*'MONTH 2'!$B$2)+('MONTH 2'!$B$2*(N724-1))),IF(M724="WON",((((N724-1)*J724)*'MONTH 2'!$B$2)+('MONTH 2'!$B$2*(N724-1))),IF(M724="PLACED",((((N724-1)*J724)*'MONTH 2'!$B$2)-'MONTH 2'!$B$2),IF(J724=0,-'MONTH 2'!$B$2,IF(J724=0,-'MONTH 2'!$B$2,-('MONTH 2'!$B$2*2)))))))*E724))</f>
        <v>0</v>
      </c>
      <c r="R724" s="27">
        <f>IF(ISBLANK(M724),,IF(U724&lt;&gt;1,((IF(M724="WON-EW",(((K724-1)*'MONTH 2'!$B$2)*(1-$B$3))+(((L724-1)*'MONTH 2'!$B$2)*(1-$B$3)),IF(M724="WON",(((K724-1)*'MONTH 2'!$B$2)*(1-$B$3)),IF(M724="PLACED",(((L724-1)*'MONTH 2'!$B$2)*(1-$B$3))-'MONTH 2'!$B$2,IF(J724=0,-'MONTH 2'!$B$2,-('MONTH 2'!$B$2*2))))))*E724),0))</f>
        <v>0</v>
      </c>
      <c r="U724">
        <f t="shared" si="22"/>
        <v>1</v>
      </c>
    </row>
    <row r="725" spans="8:21" ht="16" x14ac:dyDescent="0.2">
      <c r="H725" s="22"/>
      <c r="I725" s="22"/>
      <c r="J725" s="22"/>
      <c r="M725" s="17"/>
      <c r="N725" s="26">
        <f>((G725-1)*(1-(IF(H725="no",0,'MONTH 2'!$B$3)))+1)</f>
        <v>5.0000000000000044E-2</v>
      </c>
      <c r="O725" s="26">
        <f t="shared" si="23"/>
        <v>0</v>
      </c>
      <c r="P725" s="28">
        <f>IF(ISBLANK(M725),,IF(ISBLANK(F725),,(IF(M725="WON-EW",((((F725-1)*J725)*'MONTH 2'!$B$2)+('MONTH 2'!$B$2*(F725-1))),IF(M725="WON",((((F725-1)*J725)*'MONTH 2'!$B$2)+('MONTH 2'!$B$2*(F725-1))),IF(M725="PLACED",((((F725-1)*J725)*'MONTH 2'!$B$2)-'MONTH 2'!$B$2),IF(J725=0,-'MONTH 2'!$B$2,IF(J725=0,-'MONTH 2'!$B$2,-('MONTH 2'!$B$2*2)))))))*E725))</f>
        <v>0</v>
      </c>
      <c r="Q725" s="27">
        <f>IF(ISBLANK(M725),,IF(ISBLANK(G725),,(IF(M725="WON-EW",((((N725-1)*J725)*'MONTH 2'!$B$2)+('MONTH 2'!$B$2*(N725-1))),IF(M725="WON",((((N725-1)*J725)*'MONTH 2'!$B$2)+('MONTH 2'!$B$2*(N725-1))),IF(M725="PLACED",((((N725-1)*J725)*'MONTH 2'!$B$2)-'MONTH 2'!$B$2),IF(J725=0,-'MONTH 2'!$B$2,IF(J725=0,-'MONTH 2'!$B$2,-('MONTH 2'!$B$2*2)))))))*E725))</f>
        <v>0</v>
      </c>
      <c r="R725" s="27">
        <f>IF(ISBLANK(M725),,IF(U725&lt;&gt;1,((IF(M725="WON-EW",(((K725-1)*'MONTH 2'!$B$2)*(1-$B$3))+(((L725-1)*'MONTH 2'!$B$2)*(1-$B$3)),IF(M725="WON",(((K725-1)*'MONTH 2'!$B$2)*(1-$B$3)),IF(M725="PLACED",(((L725-1)*'MONTH 2'!$B$2)*(1-$B$3))-'MONTH 2'!$B$2,IF(J725=0,-'MONTH 2'!$B$2,-('MONTH 2'!$B$2*2))))))*E725),0))</f>
        <v>0</v>
      </c>
      <c r="U725">
        <f t="shared" si="22"/>
        <v>1</v>
      </c>
    </row>
    <row r="726" spans="8:21" ht="16" x14ac:dyDescent="0.2">
      <c r="H726" s="22"/>
      <c r="I726" s="22"/>
      <c r="J726" s="22"/>
      <c r="M726" s="17"/>
      <c r="N726" s="26">
        <f>((G726-1)*(1-(IF(H726="no",0,'MONTH 2'!$B$3)))+1)</f>
        <v>5.0000000000000044E-2</v>
      </c>
      <c r="O726" s="26">
        <f t="shared" si="23"/>
        <v>0</v>
      </c>
      <c r="P726" s="28">
        <f>IF(ISBLANK(M726),,IF(ISBLANK(F726),,(IF(M726="WON-EW",((((F726-1)*J726)*'MONTH 2'!$B$2)+('MONTH 2'!$B$2*(F726-1))),IF(M726="WON",((((F726-1)*J726)*'MONTH 2'!$B$2)+('MONTH 2'!$B$2*(F726-1))),IF(M726="PLACED",((((F726-1)*J726)*'MONTH 2'!$B$2)-'MONTH 2'!$B$2),IF(J726=0,-'MONTH 2'!$B$2,IF(J726=0,-'MONTH 2'!$B$2,-('MONTH 2'!$B$2*2)))))))*E726))</f>
        <v>0</v>
      </c>
      <c r="Q726" s="27">
        <f>IF(ISBLANK(M726),,IF(ISBLANK(G726),,(IF(M726="WON-EW",((((N726-1)*J726)*'MONTH 2'!$B$2)+('MONTH 2'!$B$2*(N726-1))),IF(M726="WON",((((N726-1)*J726)*'MONTH 2'!$B$2)+('MONTH 2'!$B$2*(N726-1))),IF(M726="PLACED",((((N726-1)*J726)*'MONTH 2'!$B$2)-'MONTH 2'!$B$2),IF(J726=0,-'MONTH 2'!$B$2,IF(J726=0,-'MONTH 2'!$B$2,-('MONTH 2'!$B$2*2)))))))*E726))</f>
        <v>0</v>
      </c>
      <c r="R726" s="27">
        <f>IF(ISBLANK(M726),,IF(U726&lt;&gt;1,((IF(M726="WON-EW",(((K726-1)*'MONTH 2'!$B$2)*(1-$B$3))+(((L726-1)*'MONTH 2'!$B$2)*(1-$B$3)),IF(M726="WON",(((K726-1)*'MONTH 2'!$B$2)*(1-$B$3)),IF(M726="PLACED",(((L726-1)*'MONTH 2'!$B$2)*(1-$B$3))-'MONTH 2'!$B$2,IF(J726=0,-'MONTH 2'!$B$2,-('MONTH 2'!$B$2*2))))))*E726),0))</f>
        <v>0</v>
      </c>
      <c r="U726">
        <f t="shared" si="22"/>
        <v>1</v>
      </c>
    </row>
    <row r="727" spans="8:21" ht="16" x14ac:dyDescent="0.2">
      <c r="H727" s="22"/>
      <c r="I727" s="22"/>
      <c r="J727" s="22"/>
      <c r="M727" s="17"/>
      <c r="N727" s="26">
        <f>((G727-1)*(1-(IF(H727="no",0,'MONTH 2'!$B$3)))+1)</f>
        <v>5.0000000000000044E-2</v>
      </c>
      <c r="O727" s="26">
        <f t="shared" si="23"/>
        <v>0</v>
      </c>
      <c r="P727" s="28">
        <f>IF(ISBLANK(M727),,IF(ISBLANK(F727),,(IF(M727="WON-EW",((((F727-1)*J727)*'MONTH 2'!$B$2)+('MONTH 2'!$B$2*(F727-1))),IF(M727="WON",((((F727-1)*J727)*'MONTH 2'!$B$2)+('MONTH 2'!$B$2*(F727-1))),IF(M727="PLACED",((((F727-1)*J727)*'MONTH 2'!$B$2)-'MONTH 2'!$B$2),IF(J727=0,-'MONTH 2'!$B$2,IF(J727=0,-'MONTH 2'!$B$2,-('MONTH 2'!$B$2*2)))))))*E727))</f>
        <v>0</v>
      </c>
      <c r="Q727" s="27">
        <f>IF(ISBLANK(M727),,IF(ISBLANK(G727),,(IF(M727="WON-EW",((((N727-1)*J727)*'MONTH 2'!$B$2)+('MONTH 2'!$B$2*(N727-1))),IF(M727="WON",((((N727-1)*J727)*'MONTH 2'!$B$2)+('MONTH 2'!$B$2*(N727-1))),IF(M727="PLACED",((((N727-1)*J727)*'MONTH 2'!$B$2)-'MONTH 2'!$B$2),IF(J727=0,-'MONTH 2'!$B$2,IF(J727=0,-'MONTH 2'!$B$2,-('MONTH 2'!$B$2*2)))))))*E727))</f>
        <v>0</v>
      </c>
      <c r="R727" s="27">
        <f>IF(ISBLANK(M727),,IF(U727&lt;&gt;1,((IF(M727="WON-EW",(((K727-1)*'MONTH 2'!$B$2)*(1-$B$3))+(((L727-1)*'MONTH 2'!$B$2)*(1-$B$3)),IF(M727="WON",(((K727-1)*'MONTH 2'!$B$2)*(1-$B$3)),IF(M727="PLACED",(((L727-1)*'MONTH 2'!$B$2)*(1-$B$3))-'MONTH 2'!$B$2,IF(J727=0,-'MONTH 2'!$B$2,-('MONTH 2'!$B$2*2))))))*E727),0))</f>
        <v>0</v>
      </c>
      <c r="U727">
        <f t="shared" si="22"/>
        <v>1</v>
      </c>
    </row>
    <row r="728" spans="8:21" ht="16" x14ac:dyDescent="0.2">
      <c r="H728" s="22"/>
      <c r="I728" s="22"/>
      <c r="J728" s="22"/>
      <c r="M728" s="17"/>
      <c r="N728" s="26">
        <f>((G728-1)*(1-(IF(H728="no",0,'MONTH 2'!$B$3)))+1)</f>
        <v>5.0000000000000044E-2</v>
      </c>
      <c r="O728" s="26">
        <f t="shared" si="23"/>
        <v>0</v>
      </c>
      <c r="P728" s="28">
        <f>IF(ISBLANK(M728),,IF(ISBLANK(F728),,(IF(M728="WON-EW",((((F728-1)*J728)*'MONTH 2'!$B$2)+('MONTH 2'!$B$2*(F728-1))),IF(M728="WON",((((F728-1)*J728)*'MONTH 2'!$B$2)+('MONTH 2'!$B$2*(F728-1))),IF(M728="PLACED",((((F728-1)*J728)*'MONTH 2'!$B$2)-'MONTH 2'!$B$2),IF(J728=0,-'MONTH 2'!$B$2,IF(J728=0,-'MONTH 2'!$B$2,-('MONTH 2'!$B$2*2)))))))*E728))</f>
        <v>0</v>
      </c>
      <c r="Q728" s="27">
        <f>IF(ISBLANK(M728),,IF(ISBLANK(G728),,(IF(M728="WON-EW",((((N728-1)*J728)*'MONTH 2'!$B$2)+('MONTH 2'!$B$2*(N728-1))),IF(M728="WON",((((N728-1)*J728)*'MONTH 2'!$B$2)+('MONTH 2'!$B$2*(N728-1))),IF(M728="PLACED",((((N728-1)*J728)*'MONTH 2'!$B$2)-'MONTH 2'!$B$2),IF(J728=0,-'MONTH 2'!$B$2,IF(J728=0,-'MONTH 2'!$B$2,-('MONTH 2'!$B$2*2)))))))*E728))</f>
        <v>0</v>
      </c>
      <c r="R728" s="27">
        <f>IF(ISBLANK(M728),,IF(U728&lt;&gt;1,((IF(M728="WON-EW",(((K728-1)*'MONTH 2'!$B$2)*(1-$B$3))+(((L728-1)*'MONTH 2'!$B$2)*(1-$B$3)),IF(M728="WON",(((K728-1)*'MONTH 2'!$B$2)*(1-$B$3)),IF(M728="PLACED",(((L728-1)*'MONTH 2'!$B$2)*(1-$B$3))-'MONTH 2'!$B$2,IF(J728=0,-'MONTH 2'!$B$2,-('MONTH 2'!$B$2*2))))))*E728),0))</f>
        <v>0</v>
      </c>
      <c r="U728">
        <f t="shared" si="22"/>
        <v>1</v>
      </c>
    </row>
    <row r="729" spans="8:21" ht="16" x14ac:dyDescent="0.2">
      <c r="H729" s="22"/>
      <c r="I729" s="22"/>
      <c r="J729" s="22"/>
      <c r="M729" s="17"/>
      <c r="N729" s="26">
        <f>((G729-1)*(1-(IF(H729="no",0,'MONTH 2'!$B$3)))+1)</f>
        <v>5.0000000000000044E-2</v>
      </c>
      <c r="O729" s="26">
        <f t="shared" si="23"/>
        <v>0</v>
      </c>
      <c r="P729" s="28">
        <f>IF(ISBLANK(M729),,IF(ISBLANK(F729),,(IF(M729="WON-EW",((((F729-1)*J729)*'MONTH 2'!$B$2)+('MONTH 2'!$B$2*(F729-1))),IF(M729="WON",((((F729-1)*J729)*'MONTH 2'!$B$2)+('MONTH 2'!$B$2*(F729-1))),IF(M729="PLACED",((((F729-1)*J729)*'MONTH 2'!$B$2)-'MONTH 2'!$B$2),IF(J729=0,-'MONTH 2'!$B$2,IF(J729=0,-'MONTH 2'!$B$2,-('MONTH 2'!$B$2*2)))))))*E729))</f>
        <v>0</v>
      </c>
      <c r="Q729" s="27">
        <f>IF(ISBLANK(M729),,IF(ISBLANK(G729),,(IF(M729="WON-EW",((((N729-1)*J729)*'MONTH 2'!$B$2)+('MONTH 2'!$B$2*(N729-1))),IF(M729="WON",((((N729-1)*J729)*'MONTH 2'!$B$2)+('MONTH 2'!$B$2*(N729-1))),IF(M729="PLACED",((((N729-1)*J729)*'MONTH 2'!$B$2)-'MONTH 2'!$B$2),IF(J729=0,-'MONTH 2'!$B$2,IF(J729=0,-'MONTH 2'!$B$2,-('MONTH 2'!$B$2*2)))))))*E729))</f>
        <v>0</v>
      </c>
      <c r="R729" s="27">
        <f>IF(ISBLANK(M729),,IF(U729&lt;&gt;1,((IF(M729="WON-EW",(((K729-1)*'MONTH 2'!$B$2)*(1-$B$3))+(((L729-1)*'MONTH 2'!$B$2)*(1-$B$3)),IF(M729="WON",(((K729-1)*'MONTH 2'!$B$2)*(1-$B$3)),IF(M729="PLACED",(((L729-1)*'MONTH 2'!$B$2)*(1-$B$3))-'MONTH 2'!$B$2,IF(J729=0,-'MONTH 2'!$B$2,-('MONTH 2'!$B$2*2))))))*E729),0))</f>
        <v>0</v>
      </c>
      <c r="U729">
        <f t="shared" si="22"/>
        <v>1</v>
      </c>
    </row>
    <row r="730" spans="8:21" ht="16" x14ac:dyDescent="0.2">
      <c r="H730" s="22"/>
      <c r="I730" s="22"/>
      <c r="J730" s="22"/>
      <c r="M730" s="17"/>
      <c r="N730" s="26">
        <f>((G730-1)*(1-(IF(H730="no",0,'MONTH 2'!$B$3)))+1)</f>
        <v>5.0000000000000044E-2</v>
      </c>
      <c r="O730" s="26">
        <f t="shared" si="23"/>
        <v>0</v>
      </c>
      <c r="P730" s="28">
        <f>IF(ISBLANK(M730),,IF(ISBLANK(F730),,(IF(M730="WON-EW",((((F730-1)*J730)*'MONTH 2'!$B$2)+('MONTH 2'!$B$2*(F730-1))),IF(M730="WON",((((F730-1)*J730)*'MONTH 2'!$B$2)+('MONTH 2'!$B$2*(F730-1))),IF(M730="PLACED",((((F730-1)*J730)*'MONTH 2'!$B$2)-'MONTH 2'!$B$2),IF(J730=0,-'MONTH 2'!$B$2,IF(J730=0,-'MONTH 2'!$B$2,-('MONTH 2'!$B$2*2)))))))*E730))</f>
        <v>0</v>
      </c>
      <c r="Q730" s="27">
        <f>IF(ISBLANK(M730),,IF(ISBLANK(G730),,(IF(M730="WON-EW",((((N730-1)*J730)*'MONTH 2'!$B$2)+('MONTH 2'!$B$2*(N730-1))),IF(M730="WON",((((N730-1)*J730)*'MONTH 2'!$B$2)+('MONTH 2'!$B$2*(N730-1))),IF(M730="PLACED",((((N730-1)*J730)*'MONTH 2'!$B$2)-'MONTH 2'!$B$2),IF(J730=0,-'MONTH 2'!$B$2,IF(J730=0,-'MONTH 2'!$B$2,-('MONTH 2'!$B$2*2)))))))*E730))</f>
        <v>0</v>
      </c>
      <c r="R730" s="27">
        <f>IF(ISBLANK(M730),,IF(U730&lt;&gt;1,((IF(M730="WON-EW",(((K730-1)*'MONTH 2'!$B$2)*(1-$B$3))+(((L730-1)*'MONTH 2'!$B$2)*(1-$B$3)),IF(M730="WON",(((K730-1)*'MONTH 2'!$B$2)*(1-$B$3)),IF(M730="PLACED",(((L730-1)*'MONTH 2'!$B$2)*(1-$B$3))-'MONTH 2'!$B$2,IF(J730=0,-'MONTH 2'!$B$2,-('MONTH 2'!$B$2*2))))))*E730),0))</f>
        <v>0</v>
      </c>
      <c r="U730">
        <f t="shared" si="22"/>
        <v>1</v>
      </c>
    </row>
    <row r="731" spans="8:21" ht="16" x14ac:dyDescent="0.2">
      <c r="H731" s="22"/>
      <c r="I731" s="22"/>
      <c r="J731" s="22"/>
      <c r="M731" s="17"/>
      <c r="N731" s="26">
        <f>((G731-1)*(1-(IF(H731="no",0,'MONTH 2'!$B$3)))+1)</f>
        <v>5.0000000000000044E-2</v>
      </c>
      <c r="O731" s="26">
        <f t="shared" si="23"/>
        <v>0</v>
      </c>
      <c r="P731" s="28">
        <f>IF(ISBLANK(M731),,IF(ISBLANK(F731),,(IF(M731="WON-EW",((((F731-1)*J731)*'MONTH 2'!$B$2)+('MONTH 2'!$B$2*(F731-1))),IF(M731="WON",((((F731-1)*J731)*'MONTH 2'!$B$2)+('MONTH 2'!$B$2*(F731-1))),IF(M731="PLACED",((((F731-1)*J731)*'MONTH 2'!$B$2)-'MONTH 2'!$B$2),IF(J731=0,-'MONTH 2'!$B$2,IF(J731=0,-'MONTH 2'!$B$2,-('MONTH 2'!$B$2*2)))))))*E731))</f>
        <v>0</v>
      </c>
      <c r="Q731" s="27">
        <f>IF(ISBLANK(M731),,IF(ISBLANK(G731),,(IF(M731="WON-EW",((((N731-1)*J731)*'MONTH 2'!$B$2)+('MONTH 2'!$B$2*(N731-1))),IF(M731="WON",((((N731-1)*J731)*'MONTH 2'!$B$2)+('MONTH 2'!$B$2*(N731-1))),IF(M731="PLACED",((((N731-1)*J731)*'MONTH 2'!$B$2)-'MONTH 2'!$B$2),IF(J731=0,-'MONTH 2'!$B$2,IF(J731=0,-'MONTH 2'!$B$2,-('MONTH 2'!$B$2*2)))))))*E731))</f>
        <v>0</v>
      </c>
      <c r="R731" s="27">
        <f>IF(ISBLANK(M731),,IF(U731&lt;&gt;1,((IF(M731="WON-EW",(((K731-1)*'MONTH 2'!$B$2)*(1-$B$3))+(((L731-1)*'MONTH 2'!$B$2)*(1-$B$3)),IF(M731="WON",(((K731-1)*'MONTH 2'!$B$2)*(1-$B$3)),IF(M731="PLACED",(((L731-1)*'MONTH 2'!$B$2)*(1-$B$3))-'MONTH 2'!$B$2,IF(J731=0,-'MONTH 2'!$B$2,-('MONTH 2'!$B$2*2))))))*E731),0))</f>
        <v>0</v>
      </c>
      <c r="U731">
        <f t="shared" si="22"/>
        <v>1</v>
      </c>
    </row>
    <row r="732" spans="8:21" ht="16" x14ac:dyDescent="0.2">
      <c r="H732" s="22"/>
      <c r="I732" s="22"/>
      <c r="J732" s="22"/>
      <c r="M732" s="17"/>
      <c r="N732" s="26">
        <f>((G732-1)*(1-(IF(H732="no",0,'MONTH 2'!$B$3)))+1)</f>
        <v>5.0000000000000044E-2</v>
      </c>
      <c r="O732" s="26">
        <f t="shared" si="23"/>
        <v>0</v>
      </c>
      <c r="P732" s="28">
        <f>IF(ISBLANK(M732),,IF(ISBLANK(F732),,(IF(M732="WON-EW",((((F732-1)*J732)*'MONTH 2'!$B$2)+('MONTH 2'!$B$2*(F732-1))),IF(M732="WON",((((F732-1)*J732)*'MONTH 2'!$B$2)+('MONTH 2'!$B$2*(F732-1))),IF(M732="PLACED",((((F732-1)*J732)*'MONTH 2'!$B$2)-'MONTH 2'!$B$2),IF(J732=0,-'MONTH 2'!$B$2,IF(J732=0,-'MONTH 2'!$B$2,-('MONTH 2'!$B$2*2)))))))*E732))</f>
        <v>0</v>
      </c>
      <c r="Q732" s="27">
        <f>IF(ISBLANK(M732),,IF(ISBLANK(G732),,(IF(M732="WON-EW",((((N732-1)*J732)*'MONTH 2'!$B$2)+('MONTH 2'!$B$2*(N732-1))),IF(M732="WON",((((N732-1)*J732)*'MONTH 2'!$B$2)+('MONTH 2'!$B$2*(N732-1))),IF(M732="PLACED",((((N732-1)*J732)*'MONTH 2'!$B$2)-'MONTH 2'!$B$2),IF(J732=0,-'MONTH 2'!$B$2,IF(J732=0,-'MONTH 2'!$B$2,-('MONTH 2'!$B$2*2)))))))*E732))</f>
        <v>0</v>
      </c>
      <c r="R732" s="27">
        <f>IF(ISBLANK(M732),,IF(U732&lt;&gt;1,((IF(M732="WON-EW",(((K732-1)*'MONTH 2'!$B$2)*(1-$B$3))+(((L732-1)*'MONTH 2'!$B$2)*(1-$B$3)),IF(M732="WON",(((K732-1)*'MONTH 2'!$B$2)*(1-$B$3)),IF(M732="PLACED",(((L732-1)*'MONTH 2'!$B$2)*(1-$B$3))-'MONTH 2'!$B$2,IF(J732=0,-'MONTH 2'!$B$2,-('MONTH 2'!$B$2*2))))))*E732),0))</f>
        <v>0</v>
      </c>
      <c r="U732">
        <f t="shared" si="22"/>
        <v>1</v>
      </c>
    </row>
    <row r="733" spans="8:21" ht="16" x14ac:dyDescent="0.2">
      <c r="H733" s="22"/>
      <c r="I733" s="22"/>
      <c r="J733" s="22"/>
      <c r="M733" s="17"/>
      <c r="N733" s="26">
        <f>((G733-1)*(1-(IF(H733="no",0,'MONTH 2'!$B$3)))+1)</f>
        <v>5.0000000000000044E-2</v>
      </c>
      <c r="O733" s="26">
        <f t="shared" si="23"/>
        <v>0</v>
      </c>
      <c r="P733" s="28">
        <f>IF(ISBLANK(M733),,IF(ISBLANK(F733),,(IF(M733="WON-EW",((((F733-1)*J733)*'MONTH 2'!$B$2)+('MONTH 2'!$B$2*(F733-1))),IF(M733="WON",((((F733-1)*J733)*'MONTH 2'!$B$2)+('MONTH 2'!$B$2*(F733-1))),IF(M733="PLACED",((((F733-1)*J733)*'MONTH 2'!$B$2)-'MONTH 2'!$B$2),IF(J733=0,-'MONTH 2'!$B$2,IF(J733=0,-'MONTH 2'!$B$2,-('MONTH 2'!$B$2*2)))))))*E733))</f>
        <v>0</v>
      </c>
      <c r="Q733" s="27">
        <f>IF(ISBLANK(M733),,IF(ISBLANK(G733),,(IF(M733="WON-EW",((((N733-1)*J733)*'MONTH 2'!$B$2)+('MONTH 2'!$B$2*(N733-1))),IF(M733="WON",((((N733-1)*J733)*'MONTH 2'!$B$2)+('MONTH 2'!$B$2*(N733-1))),IF(M733="PLACED",((((N733-1)*J733)*'MONTH 2'!$B$2)-'MONTH 2'!$B$2),IF(J733=0,-'MONTH 2'!$B$2,IF(J733=0,-'MONTH 2'!$B$2,-('MONTH 2'!$B$2*2)))))))*E733))</f>
        <v>0</v>
      </c>
      <c r="R733" s="27">
        <f>IF(ISBLANK(M733),,IF(U733&lt;&gt;1,((IF(M733="WON-EW",(((K733-1)*'MONTH 2'!$B$2)*(1-$B$3))+(((L733-1)*'MONTH 2'!$B$2)*(1-$B$3)),IF(M733="WON",(((K733-1)*'MONTH 2'!$B$2)*(1-$B$3)),IF(M733="PLACED",(((L733-1)*'MONTH 2'!$B$2)*(1-$B$3))-'MONTH 2'!$B$2,IF(J733=0,-'MONTH 2'!$B$2,-('MONTH 2'!$B$2*2))))))*E733),0))</f>
        <v>0</v>
      </c>
      <c r="U733">
        <f t="shared" ref="U733:U796" si="24">IF(ISBLANK(K733),1,IF(ISBLANK(L733),2,99))</f>
        <v>1</v>
      </c>
    </row>
    <row r="734" spans="8:21" ht="16" x14ac:dyDescent="0.2">
      <c r="H734" s="22"/>
      <c r="I734" s="22"/>
      <c r="J734" s="22"/>
      <c r="M734" s="17"/>
      <c r="N734" s="26">
        <f>((G734-1)*(1-(IF(H734="no",0,'MONTH 2'!$B$3)))+1)</f>
        <v>5.0000000000000044E-2</v>
      </c>
      <c r="O734" s="26">
        <f t="shared" si="23"/>
        <v>0</v>
      </c>
      <c r="P734" s="28">
        <f>IF(ISBLANK(M734),,IF(ISBLANK(F734),,(IF(M734="WON-EW",((((F734-1)*J734)*'MONTH 2'!$B$2)+('MONTH 2'!$B$2*(F734-1))),IF(M734="WON",((((F734-1)*J734)*'MONTH 2'!$B$2)+('MONTH 2'!$B$2*(F734-1))),IF(M734="PLACED",((((F734-1)*J734)*'MONTH 2'!$B$2)-'MONTH 2'!$B$2),IF(J734=0,-'MONTH 2'!$B$2,IF(J734=0,-'MONTH 2'!$B$2,-('MONTH 2'!$B$2*2)))))))*E734))</f>
        <v>0</v>
      </c>
      <c r="Q734" s="27">
        <f>IF(ISBLANK(M734),,IF(ISBLANK(G734),,(IF(M734="WON-EW",((((N734-1)*J734)*'MONTH 2'!$B$2)+('MONTH 2'!$B$2*(N734-1))),IF(M734="WON",((((N734-1)*J734)*'MONTH 2'!$B$2)+('MONTH 2'!$B$2*(N734-1))),IF(M734="PLACED",((((N734-1)*J734)*'MONTH 2'!$B$2)-'MONTH 2'!$B$2),IF(J734=0,-'MONTH 2'!$B$2,IF(J734=0,-'MONTH 2'!$B$2,-('MONTH 2'!$B$2*2)))))))*E734))</f>
        <v>0</v>
      </c>
      <c r="R734" s="27">
        <f>IF(ISBLANK(M734),,IF(U734&lt;&gt;1,((IF(M734="WON-EW",(((K734-1)*'MONTH 2'!$B$2)*(1-$B$3))+(((L734-1)*'MONTH 2'!$B$2)*(1-$B$3)),IF(M734="WON",(((K734-1)*'MONTH 2'!$B$2)*(1-$B$3)),IF(M734="PLACED",(((L734-1)*'MONTH 2'!$B$2)*(1-$B$3))-'MONTH 2'!$B$2,IF(J734=0,-'MONTH 2'!$B$2,-('MONTH 2'!$B$2*2))))))*E734),0))</f>
        <v>0</v>
      </c>
      <c r="U734">
        <f t="shared" si="24"/>
        <v>1</v>
      </c>
    </row>
    <row r="735" spans="8:21" ht="16" x14ac:dyDescent="0.2">
      <c r="H735" s="22"/>
      <c r="I735" s="22"/>
      <c r="J735" s="22"/>
      <c r="M735" s="17"/>
      <c r="N735" s="26">
        <f>((G735-1)*(1-(IF(H735="no",0,'MONTH 2'!$B$3)))+1)</f>
        <v>5.0000000000000044E-2</v>
      </c>
      <c r="O735" s="26">
        <f t="shared" si="23"/>
        <v>0</v>
      </c>
      <c r="P735" s="28">
        <f>IF(ISBLANK(M735),,IF(ISBLANK(F735),,(IF(M735="WON-EW",((((F735-1)*J735)*'MONTH 2'!$B$2)+('MONTH 2'!$B$2*(F735-1))),IF(M735="WON",((((F735-1)*J735)*'MONTH 2'!$B$2)+('MONTH 2'!$B$2*(F735-1))),IF(M735="PLACED",((((F735-1)*J735)*'MONTH 2'!$B$2)-'MONTH 2'!$B$2),IF(J735=0,-'MONTH 2'!$B$2,IF(J735=0,-'MONTH 2'!$B$2,-('MONTH 2'!$B$2*2)))))))*E735))</f>
        <v>0</v>
      </c>
      <c r="Q735" s="27">
        <f>IF(ISBLANK(M735),,IF(ISBLANK(G735),,(IF(M735="WON-EW",((((N735-1)*J735)*'MONTH 2'!$B$2)+('MONTH 2'!$B$2*(N735-1))),IF(M735="WON",((((N735-1)*J735)*'MONTH 2'!$B$2)+('MONTH 2'!$B$2*(N735-1))),IF(M735="PLACED",((((N735-1)*J735)*'MONTH 2'!$B$2)-'MONTH 2'!$B$2),IF(J735=0,-'MONTH 2'!$B$2,IF(J735=0,-'MONTH 2'!$B$2,-('MONTH 2'!$B$2*2)))))))*E735))</f>
        <v>0</v>
      </c>
      <c r="R735" s="27">
        <f>IF(ISBLANK(M735),,IF(U735&lt;&gt;1,((IF(M735="WON-EW",(((K735-1)*'MONTH 2'!$B$2)*(1-$B$3))+(((L735-1)*'MONTH 2'!$B$2)*(1-$B$3)),IF(M735="WON",(((K735-1)*'MONTH 2'!$B$2)*(1-$B$3)),IF(M735="PLACED",(((L735-1)*'MONTH 2'!$B$2)*(1-$B$3))-'MONTH 2'!$B$2,IF(J735=0,-'MONTH 2'!$B$2,-('MONTH 2'!$B$2*2))))))*E735),0))</f>
        <v>0</v>
      </c>
      <c r="U735">
        <f t="shared" si="24"/>
        <v>1</v>
      </c>
    </row>
    <row r="736" spans="8:21" ht="16" x14ac:dyDescent="0.2">
      <c r="H736" s="22"/>
      <c r="I736" s="22"/>
      <c r="J736" s="22"/>
      <c r="M736" s="17"/>
      <c r="N736" s="26">
        <f>((G736-1)*(1-(IF(H736="no",0,'MONTH 2'!$B$3)))+1)</f>
        <v>5.0000000000000044E-2</v>
      </c>
      <c r="O736" s="26">
        <f t="shared" si="23"/>
        <v>0</v>
      </c>
      <c r="P736" s="28">
        <f>IF(ISBLANK(M736),,IF(ISBLANK(F736),,(IF(M736="WON-EW",((((F736-1)*J736)*'MONTH 2'!$B$2)+('MONTH 2'!$B$2*(F736-1))),IF(M736="WON",((((F736-1)*J736)*'MONTH 2'!$B$2)+('MONTH 2'!$B$2*(F736-1))),IF(M736="PLACED",((((F736-1)*J736)*'MONTH 2'!$B$2)-'MONTH 2'!$B$2),IF(J736=0,-'MONTH 2'!$B$2,IF(J736=0,-'MONTH 2'!$B$2,-('MONTH 2'!$B$2*2)))))))*E736))</f>
        <v>0</v>
      </c>
      <c r="Q736" s="27">
        <f>IF(ISBLANK(M736),,IF(ISBLANK(G736),,(IF(M736="WON-EW",((((N736-1)*J736)*'MONTH 2'!$B$2)+('MONTH 2'!$B$2*(N736-1))),IF(M736="WON",((((N736-1)*J736)*'MONTH 2'!$B$2)+('MONTH 2'!$B$2*(N736-1))),IF(M736="PLACED",((((N736-1)*J736)*'MONTH 2'!$B$2)-'MONTH 2'!$B$2),IF(J736=0,-'MONTH 2'!$B$2,IF(J736=0,-'MONTH 2'!$B$2,-('MONTH 2'!$B$2*2)))))))*E736))</f>
        <v>0</v>
      </c>
      <c r="R736" s="27">
        <f>IF(ISBLANK(M736),,IF(U736&lt;&gt;1,((IF(M736="WON-EW",(((K736-1)*'MONTH 2'!$B$2)*(1-$B$3))+(((L736-1)*'MONTH 2'!$B$2)*(1-$B$3)),IF(M736="WON",(((K736-1)*'MONTH 2'!$B$2)*(1-$B$3)),IF(M736="PLACED",(((L736-1)*'MONTH 2'!$B$2)*(1-$B$3))-'MONTH 2'!$B$2,IF(J736=0,-'MONTH 2'!$B$2,-('MONTH 2'!$B$2*2))))))*E736),0))</f>
        <v>0</v>
      </c>
      <c r="U736">
        <f t="shared" si="24"/>
        <v>1</v>
      </c>
    </row>
    <row r="737" spans="8:21" ht="16" x14ac:dyDescent="0.2">
      <c r="H737" s="22"/>
      <c r="I737" s="22"/>
      <c r="J737" s="22"/>
      <c r="M737" s="17"/>
      <c r="N737" s="26">
        <f>((G737-1)*(1-(IF(H737="no",0,'MONTH 2'!$B$3)))+1)</f>
        <v>5.0000000000000044E-2</v>
      </c>
      <c r="O737" s="26">
        <f t="shared" si="23"/>
        <v>0</v>
      </c>
      <c r="P737" s="28">
        <f>IF(ISBLANK(M737),,IF(ISBLANK(F737),,(IF(M737="WON-EW",((((F737-1)*J737)*'MONTH 2'!$B$2)+('MONTH 2'!$B$2*(F737-1))),IF(M737="WON",((((F737-1)*J737)*'MONTH 2'!$B$2)+('MONTH 2'!$B$2*(F737-1))),IF(M737="PLACED",((((F737-1)*J737)*'MONTH 2'!$B$2)-'MONTH 2'!$B$2),IF(J737=0,-'MONTH 2'!$B$2,IF(J737=0,-'MONTH 2'!$B$2,-('MONTH 2'!$B$2*2)))))))*E737))</f>
        <v>0</v>
      </c>
      <c r="Q737" s="27">
        <f>IF(ISBLANK(M737),,IF(ISBLANK(G737),,(IF(M737="WON-EW",((((N737-1)*J737)*'MONTH 2'!$B$2)+('MONTH 2'!$B$2*(N737-1))),IF(M737="WON",((((N737-1)*J737)*'MONTH 2'!$B$2)+('MONTH 2'!$B$2*(N737-1))),IF(M737="PLACED",((((N737-1)*J737)*'MONTH 2'!$B$2)-'MONTH 2'!$B$2),IF(J737=0,-'MONTH 2'!$B$2,IF(J737=0,-'MONTH 2'!$B$2,-('MONTH 2'!$B$2*2)))))))*E737))</f>
        <v>0</v>
      </c>
      <c r="R737" s="27">
        <f>IF(ISBLANK(M737),,IF(U737&lt;&gt;1,((IF(M737="WON-EW",(((K737-1)*'MONTH 2'!$B$2)*(1-$B$3))+(((L737-1)*'MONTH 2'!$B$2)*(1-$B$3)),IF(M737="WON",(((K737-1)*'MONTH 2'!$B$2)*(1-$B$3)),IF(M737="PLACED",(((L737-1)*'MONTH 2'!$B$2)*(1-$B$3))-'MONTH 2'!$B$2,IF(J737=0,-'MONTH 2'!$B$2,-('MONTH 2'!$B$2*2))))))*E737),0))</f>
        <v>0</v>
      </c>
      <c r="U737">
        <f t="shared" si="24"/>
        <v>1</v>
      </c>
    </row>
    <row r="738" spans="8:21" ht="16" x14ac:dyDescent="0.2">
      <c r="H738" s="22"/>
      <c r="I738" s="22"/>
      <c r="J738" s="22"/>
      <c r="M738" s="17"/>
      <c r="N738" s="26">
        <f>((G738-1)*(1-(IF(H738="no",0,'MONTH 2'!$B$3)))+1)</f>
        <v>5.0000000000000044E-2</v>
      </c>
      <c r="O738" s="26">
        <f t="shared" si="23"/>
        <v>0</v>
      </c>
      <c r="P738" s="28">
        <f>IF(ISBLANK(M738),,IF(ISBLANK(F738),,(IF(M738="WON-EW",((((F738-1)*J738)*'MONTH 2'!$B$2)+('MONTH 2'!$B$2*(F738-1))),IF(M738="WON",((((F738-1)*J738)*'MONTH 2'!$B$2)+('MONTH 2'!$B$2*(F738-1))),IF(M738="PLACED",((((F738-1)*J738)*'MONTH 2'!$B$2)-'MONTH 2'!$B$2),IF(J738=0,-'MONTH 2'!$B$2,IF(J738=0,-'MONTH 2'!$B$2,-('MONTH 2'!$B$2*2)))))))*E738))</f>
        <v>0</v>
      </c>
      <c r="Q738" s="27">
        <f>IF(ISBLANK(M738),,IF(ISBLANK(G738),,(IF(M738="WON-EW",((((N738-1)*J738)*'MONTH 2'!$B$2)+('MONTH 2'!$B$2*(N738-1))),IF(M738="WON",((((N738-1)*J738)*'MONTH 2'!$B$2)+('MONTH 2'!$B$2*(N738-1))),IF(M738="PLACED",((((N738-1)*J738)*'MONTH 2'!$B$2)-'MONTH 2'!$B$2),IF(J738=0,-'MONTH 2'!$B$2,IF(J738=0,-'MONTH 2'!$B$2,-('MONTH 2'!$B$2*2)))))))*E738))</f>
        <v>0</v>
      </c>
      <c r="R738" s="27">
        <f>IF(ISBLANK(M738),,IF(U738&lt;&gt;1,((IF(M738="WON-EW",(((K738-1)*'MONTH 2'!$B$2)*(1-$B$3))+(((L738-1)*'MONTH 2'!$B$2)*(1-$B$3)),IF(M738="WON",(((K738-1)*'MONTH 2'!$B$2)*(1-$B$3)),IF(M738="PLACED",(((L738-1)*'MONTH 2'!$B$2)*(1-$B$3))-'MONTH 2'!$B$2,IF(J738=0,-'MONTH 2'!$B$2,-('MONTH 2'!$B$2*2))))))*E738),0))</f>
        <v>0</v>
      </c>
      <c r="U738">
        <f t="shared" si="24"/>
        <v>1</v>
      </c>
    </row>
    <row r="739" spans="8:21" ht="16" x14ac:dyDescent="0.2">
      <c r="H739" s="22"/>
      <c r="I739" s="22"/>
      <c r="J739" s="22"/>
      <c r="M739" s="17"/>
      <c r="N739" s="26">
        <f>((G739-1)*(1-(IF(H739="no",0,'MONTH 2'!$B$3)))+1)</f>
        <v>5.0000000000000044E-2</v>
      </c>
      <c r="O739" s="26">
        <f t="shared" ref="O739:O802" si="25">E739*IF(I739="yes",2,1)</f>
        <v>0</v>
      </c>
      <c r="P739" s="28">
        <f>IF(ISBLANK(M739),,IF(ISBLANK(F739),,(IF(M739="WON-EW",((((F739-1)*J739)*'MONTH 2'!$B$2)+('MONTH 2'!$B$2*(F739-1))),IF(M739="WON",((((F739-1)*J739)*'MONTH 2'!$B$2)+('MONTH 2'!$B$2*(F739-1))),IF(M739="PLACED",((((F739-1)*J739)*'MONTH 2'!$B$2)-'MONTH 2'!$B$2),IF(J739=0,-'MONTH 2'!$B$2,IF(J739=0,-'MONTH 2'!$B$2,-('MONTH 2'!$B$2*2)))))))*E739))</f>
        <v>0</v>
      </c>
      <c r="Q739" s="27">
        <f>IF(ISBLANK(M739),,IF(ISBLANK(G739),,(IF(M739="WON-EW",((((N739-1)*J739)*'MONTH 2'!$B$2)+('MONTH 2'!$B$2*(N739-1))),IF(M739="WON",((((N739-1)*J739)*'MONTH 2'!$B$2)+('MONTH 2'!$B$2*(N739-1))),IF(M739="PLACED",((((N739-1)*J739)*'MONTH 2'!$B$2)-'MONTH 2'!$B$2),IF(J739=0,-'MONTH 2'!$B$2,IF(J739=0,-'MONTH 2'!$B$2,-('MONTH 2'!$B$2*2)))))))*E739))</f>
        <v>0</v>
      </c>
      <c r="R739" s="27">
        <f>IF(ISBLANK(M739),,IF(U739&lt;&gt;1,((IF(M739="WON-EW",(((K739-1)*'MONTH 2'!$B$2)*(1-$B$3))+(((L739-1)*'MONTH 2'!$B$2)*(1-$B$3)),IF(M739="WON",(((K739-1)*'MONTH 2'!$B$2)*(1-$B$3)),IF(M739="PLACED",(((L739-1)*'MONTH 2'!$B$2)*(1-$B$3))-'MONTH 2'!$B$2,IF(J739=0,-'MONTH 2'!$B$2,-('MONTH 2'!$B$2*2))))))*E739),0))</f>
        <v>0</v>
      </c>
      <c r="U739">
        <f t="shared" si="24"/>
        <v>1</v>
      </c>
    </row>
    <row r="740" spans="8:21" ht="16" x14ac:dyDescent="0.2">
      <c r="H740" s="22"/>
      <c r="I740" s="22"/>
      <c r="J740" s="22"/>
      <c r="M740" s="17"/>
      <c r="N740" s="26">
        <f>((G740-1)*(1-(IF(H740="no",0,'MONTH 2'!$B$3)))+1)</f>
        <v>5.0000000000000044E-2</v>
      </c>
      <c r="O740" s="26">
        <f t="shared" si="25"/>
        <v>0</v>
      </c>
      <c r="P740" s="28">
        <f>IF(ISBLANK(M740),,IF(ISBLANK(F740),,(IF(M740="WON-EW",((((F740-1)*J740)*'MONTH 2'!$B$2)+('MONTH 2'!$B$2*(F740-1))),IF(M740="WON",((((F740-1)*J740)*'MONTH 2'!$B$2)+('MONTH 2'!$B$2*(F740-1))),IF(M740="PLACED",((((F740-1)*J740)*'MONTH 2'!$B$2)-'MONTH 2'!$B$2),IF(J740=0,-'MONTH 2'!$B$2,IF(J740=0,-'MONTH 2'!$B$2,-('MONTH 2'!$B$2*2)))))))*E740))</f>
        <v>0</v>
      </c>
      <c r="Q740" s="27">
        <f>IF(ISBLANK(M740),,IF(ISBLANK(G740),,(IF(M740="WON-EW",((((N740-1)*J740)*'MONTH 2'!$B$2)+('MONTH 2'!$B$2*(N740-1))),IF(M740="WON",((((N740-1)*J740)*'MONTH 2'!$B$2)+('MONTH 2'!$B$2*(N740-1))),IF(M740="PLACED",((((N740-1)*J740)*'MONTH 2'!$B$2)-'MONTH 2'!$B$2),IF(J740=0,-'MONTH 2'!$B$2,IF(J740=0,-'MONTH 2'!$B$2,-('MONTH 2'!$B$2*2)))))))*E740))</f>
        <v>0</v>
      </c>
      <c r="R740" s="27">
        <f>IF(ISBLANK(M740),,IF(U740&lt;&gt;1,((IF(M740="WON-EW",(((K740-1)*'MONTH 2'!$B$2)*(1-$B$3))+(((L740-1)*'MONTH 2'!$B$2)*(1-$B$3)),IF(M740="WON",(((K740-1)*'MONTH 2'!$B$2)*(1-$B$3)),IF(M740="PLACED",(((L740-1)*'MONTH 2'!$B$2)*(1-$B$3))-'MONTH 2'!$B$2,IF(J740=0,-'MONTH 2'!$B$2,-('MONTH 2'!$B$2*2))))))*E740),0))</f>
        <v>0</v>
      </c>
      <c r="U740">
        <f t="shared" si="24"/>
        <v>1</v>
      </c>
    </row>
    <row r="741" spans="8:21" ht="16" x14ac:dyDescent="0.2">
      <c r="H741" s="22"/>
      <c r="I741" s="22"/>
      <c r="J741" s="22"/>
      <c r="M741" s="17"/>
      <c r="N741" s="26">
        <f>((G741-1)*(1-(IF(H741="no",0,'MONTH 2'!$B$3)))+1)</f>
        <v>5.0000000000000044E-2</v>
      </c>
      <c r="O741" s="26">
        <f t="shared" si="25"/>
        <v>0</v>
      </c>
      <c r="P741" s="28">
        <f>IF(ISBLANK(M741),,IF(ISBLANK(F741),,(IF(M741="WON-EW",((((F741-1)*J741)*'MONTH 2'!$B$2)+('MONTH 2'!$B$2*(F741-1))),IF(M741="WON",((((F741-1)*J741)*'MONTH 2'!$B$2)+('MONTH 2'!$B$2*(F741-1))),IF(M741="PLACED",((((F741-1)*J741)*'MONTH 2'!$B$2)-'MONTH 2'!$B$2),IF(J741=0,-'MONTH 2'!$B$2,IF(J741=0,-'MONTH 2'!$B$2,-('MONTH 2'!$B$2*2)))))))*E741))</f>
        <v>0</v>
      </c>
      <c r="Q741" s="27">
        <f>IF(ISBLANK(M741),,IF(ISBLANK(G741),,(IF(M741="WON-EW",((((N741-1)*J741)*'MONTH 2'!$B$2)+('MONTH 2'!$B$2*(N741-1))),IF(M741="WON",((((N741-1)*J741)*'MONTH 2'!$B$2)+('MONTH 2'!$B$2*(N741-1))),IF(M741="PLACED",((((N741-1)*J741)*'MONTH 2'!$B$2)-'MONTH 2'!$B$2),IF(J741=0,-'MONTH 2'!$B$2,IF(J741=0,-'MONTH 2'!$B$2,-('MONTH 2'!$B$2*2)))))))*E741))</f>
        <v>0</v>
      </c>
      <c r="R741" s="27">
        <f>IF(ISBLANK(M741),,IF(U741&lt;&gt;1,((IF(M741="WON-EW",(((K741-1)*'MONTH 2'!$B$2)*(1-$B$3))+(((L741-1)*'MONTH 2'!$B$2)*(1-$B$3)),IF(M741="WON",(((K741-1)*'MONTH 2'!$B$2)*(1-$B$3)),IF(M741="PLACED",(((L741-1)*'MONTH 2'!$B$2)*(1-$B$3))-'MONTH 2'!$B$2,IF(J741=0,-'MONTH 2'!$B$2,-('MONTH 2'!$B$2*2))))))*E741),0))</f>
        <v>0</v>
      </c>
      <c r="U741">
        <f t="shared" si="24"/>
        <v>1</v>
      </c>
    </row>
    <row r="742" spans="8:21" ht="16" x14ac:dyDescent="0.2">
      <c r="H742" s="22"/>
      <c r="I742" s="22"/>
      <c r="J742" s="22"/>
      <c r="M742" s="17"/>
      <c r="N742" s="26">
        <f>((G742-1)*(1-(IF(H742="no",0,'MONTH 2'!$B$3)))+1)</f>
        <v>5.0000000000000044E-2</v>
      </c>
      <c r="O742" s="26">
        <f t="shared" si="25"/>
        <v>0</v>
      </c>
      <c r="P742" s="28">
        <f>IF(ISBLANK(M742),,IF(ISBLANK(F742),,(IF(M742="WON-EW",((((F742-1)*J742)*'MONTH 2'!$B$2)+('MONTH 2'!$B$2*(F742-1))),IF(M742="WON",((((F742-1)*J742)*'MONTH 2'!$B$2)+('MONTH 2'!$B$2*(F742-1))),IF(M742="PLACED",((((F742-1)*J742)*'MONTH 2'!$B$2)-'MONTH 2'!$B$2),IF(J742=0,-'MONTH 2'!$B$2,IF(J742=0,-'MONTH 2'!$B$2,-('MONTH 2'!$B$2*2)))))))*E742))</f>
        <v>0</v>
      </c>
      <c r="Q742" s="27">
        <f>IF(ISBLANK(M742),,IF(ISBLANK(G742),,(IF(M742="WON-EW",((((N742-1)*J742)*'MONTH 2'!$B$2)+('MONTH 2'!$B$2*(N742-1))),IF(M742="WON",((((N742-1)*J742)*'MONTH 2'!$B$2)+('MONTH 2'!$B$2*(N742-1))),IF(M742="PLACED",((((N742-1)*J742)*'MONTH 2'!$B$2)-'MONTH 2'!$B$2),IF(J742=0,-'MONTH 2'!$B$2,IF(J742=0,-'MONTH 2'!$B$2,-('MONTH 2'!$B$2*2)))))))*E742))</f>
        <v>0</v>
      </c>
      <c r="R742" s="27">
        <f>IF(ISBLANK(M742),,IF(U742&lt;&gt;1,((IF(M742="WON-EW",(((K742-1)*'MONTH 2'!$B$2)*(1-$B$3))+(((L742-1)*'MONTH 2'!$B$2)*(1-$B$3)),IF(M742="WON",(((K742-1)*'MONTH 2'!$B$2)*(1-$B$3)),IF(M742="PLACED",(((L742-1)*'MONTH 2'!$B$2)*(1-$B$3))-'MONTH 2'!$B$2,IF(J742=0,-'MONTH 2'!$B$2,-('MONTH 2'!$B$2*2))))))*E742),0))</f>
        <v>0</v>
      </c>
      <c r="U742">
        <f t="shared" si="24"/>
        <v>1</v>
      </c>
    </row>
    <row r="743" spans="8:21" ht="16" x14ac:dyDescent="0.2">
      <c r="H743" s="22"/>
      <c r="I743" s="22"/>
      <c r="J743" s="22"/>
      <c r="M743" s="17"/>
      <c r="N743" s="26">
        <f>((G743-1)*(1-(IF(H743="no",0,'MONTH 2'!$B$3)))+1)</f>
        <v>5.0000000000000044E-2</v>
      </c>
      <c r="O743" s="26">
        <f t="shared" si="25"/>
        <v>0</v>
      </c>
      <c r="P743" s="28">
        <f>IF(ISBLANK(M743),,IF(ISBLANK(F743),,(IF(M743="WON-EW",((((F743-1)*J743)*'MONTH 2'!$B$2)+('MONTH 2'!$B$2*(F743-1))),IF(M743="WON",((((F743-1)*J743)*'MONTH 2'!$B$2)+('MONTH 2'!$B$2*(F743-1))),IF(M743="PLACED",((((F743-1)*J743)*'MONTH 2'!$B$2)-'MONTH 2'!$B$2),IF(J743=0,-'MONTH 2'!$B$2,IF(J743=0,-'MONTH 2'!$B$2,-('MONTH 2'!$B$2*2)))))))*E743))</f>
        <v>0</v>
      </c>
      <c r="Q743" s="27">
        <f>IF(ISBLANK(M743),,IF(ISBLANK(G743),,(IF(M743="WON-EW",((((N743-1)*J743)*'MONTH 2'!$B$2)+('MONTH 2'!$B$2*(N743-1))),IF(M743="WON",((((N743-1)*J743)*'MONTH 2'!$B$2)+('MONTH 2'!$B$2*(N743-1))),IF(M743="PLACED",((((N743-1)*J743)*'MONTH 2'!$B$2)-'MONTH 2'!$B$2),IF(J743=0,-'MONTH 2'!$B$2,IF(J743=0,-'MONTH 2'!$B$2,-('MONTH 2'!$B$2*2)))))))*E743))</f>
        <v>0</v>
      </c>
      <c r="R743" s="27">
        <f>IF(ISBLANK(M743),,IF(U743&lt;&gt;1,((IF(M743="WON-EW",(((K743-1)*'MONTH 2'!$B$2)*(1-$B$3))+(((L743-1)*'MONTH 2'!$B$2)*(1-$B$3)),IF(M743="WON",(((K743-1)*'MONTH 2'!$B$2)*(1-$B$3)),IF(M743="PLACED",(((L743-1)*'MONTH 2'!$B$2)*(1-$B$3))-'MONTH 2'!$B$2,IF(J743=0,-'MONTH 2'!$B$2,-('MONTH 2'!$B$2*2))))))*E743),0))</f>
        <v>0</v>
      </c>
      <c r="U743">
        <f t="shared" si="24"/>
        <v>1</v>
      </c>
    </row>
    <row r="744" spans="8:21" ht="16" x14ac:dyDescent="0.2">
      <c r="H744" s="22"/>
      <c r="I744" s="22"/>
      <c r="J744" s="22"/>
      <c r="M744" s="17"/>
      <c r="N744" s="26">
        <f>((G744-1)*(1-(IF(H744="no",0,'MONTH 2'!$B$3)))+1)</f>
        <v>5.0000000000000044E-2</v>
      </c>
      <c r="O744" s="26">
        <f t="shared" si="25"/>
        <v>0</v>
      </c>
      <c r="P744" s="28">
        <f>IF(ISBLANK(M744),,IF(ISBLANK(F744),,(IF(M744="WON-EW",((((F744-1)*J744)*'MONTH 2'!$B$2)+('MONTH 2'!$B$2*(F744-1))),IF(M744="WON",((((F744-1)*J744)*'MONTH 2'!$B$2)+('MONTH 2'!$B$2*(F744-1))),IF(M744="PLACED",((((F744-1)*J744)*'MONTH 2'!$B$2)-'MONTH 2'!$B$2),IF(J744=0,-'MONTH 2'!$B$2,IF(J744=0,-'MONTH 2'!$B$2,-('MONTH 2'!$B$2*2)))))))*E744))</f>
        <v>0</v>
      </c>
      <c r="Q744" s="27">
        <f>IF(ISBLANK(M744),,IF(ISBLANK(G744),,(IF(M744="WON-EW",((((N744-1)*J744)*'MONTH 2'!$B$2)+('MONTH 2'!$B$2*(N744-1))),IF(M744="WON",((((N744-1)*J744)*'MONTH 2'!$B$2)+('MONTH 2'!$B$2*(N744-1))),IF(M744="PLACED",((((N744-1)*J744)*'MONTH 2'!$B$2)-'MONTH 2'!$B$2),IF(J744=0,-'MONTH 2'!$B$2,IF(J744=0,-'MONTH 2'!$B$2,-('MONTH 2'!$B$2*2)))))))*E744))</f>
        <v>0</v>
      </c>
      <c r="R744" s="27">
        <f>IF(ISBLANK(M744),,IF(U744&lt;&gt;1,((IF(M744="WON-EW",(((K744-1)*'MONTH 2'!$B$2)*(1-$B$3))+(((L744-1)*'MONTH 2'!$B$2)*(1-$B$3)),IF(M744="WON",(((K744-1)*'MONTH 2'!$B$2)*(1-$B$3)),IF(M744="PLACED",(((L744-1)*'MONTH 2'!$B$2)*(1-$B$3))-'MONTH 2'!$B$2,IF(J744=0,-'MONTH 2'!$B$2,-('MONTH 2'!$B$2*2))))))*E744),0))</f>
        <v>0</v>
      </c>
      <c r="U744">
        <f t="shared" si="24"/>
        <v>1</v>
      </c>
    </row>
    <row r="745" spans="8:21" ht="16" x14ac:dyDescent="0.2">
      <c r="H745" s="22"/>
      <c r="I745" s="22"/>
      <c r="J745" s="22"/>
      <c r="M745" s="17"/>
      <c r="N745" s="26">
        <f>((G745-1)*(1-(IF(H745="no",0,'MONTH 2'!$B$3)))+1)</f>
        <v>5.0000000000000044E-2</v>
      </c>
      <c r="O745" s="26">
        <f t="shared" si="25"/>
        <v>0</v>
      </c>
      <c r="P745" s="28">
        <f>IF(ISBLANK(M745),,IF(ISBLANK(F745),,(IF(M745="WON-EW",((((F745-1)*J745)*'MONTH 2'!$B$2)+('MONTH 2'!$B$2*(F745-1))),IF(M745="WON",((((F745-1)*J745)*'MONTH 2'!$B$2)+('MONTH 2'!$B$2*(F745-1))),IF(M745="PLACED",((((F745-1)*J745)*'MONTH 2'!$B$2)-'MONTH 2'!$B$2),IF(J745=0,-'MONTH 2'!$B$2,IF(J745=0,-'MONTH 2'!$B$2,-('MONTH 2'!$B$2*2)))))))*E745))</f>
        <v>0</v>
      </c>
      <c r="Q745" s="27">
        <f>IF(ISBLANK(M745),,IF(ISBLANK(G745),,(IF(M745="WON-EW",((((N745-1)*J745)*'MONTH 2'!$B$2)+('MONTH 2'!$B$2*(N745-1))),IF(M745="WON",((((N745-1)*J745)*'MONTH 2'!$B$2)+('MONTH 2'!$B$2*(N745-1))),IF(M745="PLACED",((((N745-1)*J745)*'MONTH 2'!$B$2)-'MONTH 2'!$B$2),IF(J745=0,-'MONTH 2'!$B$2,IF(J745=0,-'MONTH 2'!$B$2,-('MONTH 2'!$B$2*2)))))))*E745))</f>
        <v>0</v>
      </c>
      <c r="R745" s="27">
        <f>IF(ISBLANK(M745),,IF(U745&lt;&gt;1,((IF(M745="WON-EW",(((K745-1)*'MONTH 2'!$B$2)*(1-$B$3))+(((L745-1)*'MONTH 2'!$B$2)*(1-$B$3)),IF(M745="WON",(((K745-1)*'MONTH 2'!$B$2)*(1-$B$3)),IF(M745="PLACED",(((L745-1)*'MONTH 2'!$B$2)*(1-$B$3))-'MONTH 2'!$B$2,IF(J745=0,-'MONTH 2'!$B$2,-('MONTH 2'!$B$2*2))))))*E745),0))</f>
        <v>0</v>
      </c>
      <c r="U745">
        <f t="shared" si="24"/>
        <v>1</v>
      </c>
    </row>
    <row r="746" spans="8:21" ht="16" x14ac:dyDescent="0.2">
      <c r="H746" s="22"/>
      <c r="I746" s="22"/>
      <c r="J746" s="22"/>
      <c r="M746" s="17"/>
      <c r="N746" s="26">
        <f>((G746-1)*(1-(IF(H746="no",0,'MONTH 2'!$B$3)))+1)</f>
        <v>5.0000000000000044E-2</v>
      </c>
      <c r="O746" s="26">
        <f t="shared" si="25"/>
        <v>0</v>
      </c>
      <c r="P746" s="28">
        <f>IF(ISBLANK(M746),,IF(ISBLANK(F746),,(IF(M746="WON-EW",((((F746-1)*J746)*'MONTH 2'!$B$2)+('MONTH 2'!$B$2*(F746-1))),IF(M746="WON",((((F746-1)*J746)*'MONTH 2'!$B$2)+('MONTH 2'!$B$2*(F746-1))),IF(M746="PLACED",((((F746-1)*J746)*'MONTH 2'!$B$2)-'MONTH 2'!$B$2),IF(J746=0,-'MONTH 2'!$B$2,IF(J746=0,-'MONTH 2'!$B$2,-('MONTH 2'!$B$2*2)))))))*E746))</f>
        <v>0</v>
      </c>
      <c r="Q746" s="27">
        <f>IF(ISBLANK(M746),,IF(ISBLANK(G746),,(IF(M746="WON-EW",((((N746-1)*J746)*'MONTH 2'!$B$2)+('MONTH 2'!$B$2*(N746-1))),IF(M746="WON",((((N746-1)*J746)*'MONTH 2'!$B$2)+('MONTH 2'!$B$2*(N746-1))),IF(M746="PLACED",((((N746-1)*J746)*'MONTH 2'!$B$2)-'MONTH 2'!$B$2),IF(J746=0,-'MONTH 2'!$B$2,IF(J746=0,-'MONTH 2'!$B$2,-('MONTH 2'!$B$2*2)))))))*E746))</f>
        <v>0</v>
      </c>
      <c r="R746" s="27">
        <f>IF(ISBLANK(M746),,IF(U746&lt;&gt;1,((IF(M746="WON-EW",(((K746-1)*'MONTH 2'!$B$2)*(1-$B$3))+(((L746-1)*'MONTH 2'!$B$2)*(1-$B$3)),IF(M746="WON",(((K746-1)*'MONTH 2'!$B$2)*(1-$B$3)),IF(M746="PLACED",(((L746-1)*'MONTH 2'!$B$2)*(1-$B$3))-'MONTH 2'!$B$2,IF(J746=0,-'MONTH 2'!$B$2,-('MONTH 2'!$B$2*2))))))*E746),0))</f>
        <v>0</v>
      </c>
      <c r="U746">
        <f t="shared" si="24"/>
        <v>1</v>
      </c>
    </row>
    <row r="747" spans="8:21" ht="16" x14ac:dyDescent="0.2">
      <c r="H747" s="22"/>
      <c r="I747" s="22"/>
      <c r="J747" s="22"/>
      <c r="M747" s="17"/>
      <c r="N747" s="26">
        <f>((G747-1)*(1-(IF(H747="no",0,'MONTH 2'!$B$3)))+1)</f>
        <v>5.0000000000000044E-2</v>
      </c>
      <c r="O747" s="26">
        <f t="shared" si="25"/>
        <v>0</v>
      </c>
      <c r="P747" s="28">
        <f>IF(ISBLANK(M747),,IF(ISBLANK(F747),,(IF(M747="WON-EW",((((F747-1)*J747)*'MONTH 2'!$B$2)+('MONTH 2'!$B$2*(F747-1))),IF(M747="WON",((((F747-1)*J747)*'MONTH 2'!$B$2)+('MONTH 2'!$B$2*(F747-1))),IF(M747="PLACED",((((F747-1)*J747)*'MONTH 2'!$B$2)-'MONTH 2'!$B$2),IF(J747=0,-'MONTH 2'!$B$2,IF(J747=0,-'MONTH 2'!$B$2,-('MONTH 2'!$B$2*2)))))))*E747))</f>
        <v>0</v>
      </c>
      <c r="Q747" s="27">
        <f>IF(ISBLANK(M747),,IF(ISBLANK(G747),,(IF(M747="WON-EW",((((N747-1)*J747)*'MONTH 2'!$B$2)+('MONTH 2'!$B$2*(N747-1))),IF(M747="WON",((((N747-1)*J747)*'MONTH 2'!$B$2)+('MONTH 2'!$B$2*(N747-1))),IF(M747="PLACED",((((N747-1)*J747)*'MONTH 2'!$B$2)-'MONTH 2'!$B$2),IF(J747=0,-'MONTH 2'!$B$2,IF(J747=0,-'MONTH 2'!$B$2,-('MONTH 2'!$B$2*2)))))))*E747))</f>
        <v>0</v>
      </c>
      <c r="R747" s="27">
        <f>IF(ISBLANK(M747),,IF(U747&lt;&gt;1,((IF(M747="WON-EW",(((K747-1)*'MONTH 2'!$B$2)*(1-$B$3))+(((L747-1)*'MONTH 2'!$B$2)*(1-$B$3)),IF(M747="WON",(((K747-1)*'MONTH 2'!$B$2)*(1-$B$3)),IF(M747="PLACED",(((L747-1)*'MONTH 2'!$B$2)*(1-$B$3))-'MONTH 2'!$B$2,IF(J747=0,-'MONTH 2'!$B$2,-('MONTH 2'!$B$2*2))))))*E747),0))</f>
        <v>0</v>
      </c>
      <c r="U747">
        <f t="shared" si="24"/>
        <v>1</v>
      </c>
    </row>
    <row r="748" spans="8:21" ht="16" x14ac:dyDescent="0.2">
      <c r="H748" s="22"/>
      <c r="I748" s="22"/>
      <c r="J748" s="22"/>
      <c r="M748" s="17"/>
      <c r="N748" s="26">
        <f>((G748-1)*(1-(IF(H748="no",0,'MONTH 2'!$B$3)))+1)</f>
        <v>5.0000000000000044E-2</v>
      </c>
      <c r="O748" s="26">
        <f t="shared" si="25"/>
        <v>0</v>
      </c>
      <c r="P748" s="28">
        <f>IF(ISBLANK(M748),,IF(ISBLANK(F748),,(IF(M748="WON-EW",((((F748-1)*J748)*'MONTH 2'!$B$2)+('MONTH 2'!$B$2*(F748-1))),IF(M748="WON",((((F748-1)*J748)*'MONTH 2'!$B$2)+('MONTH 2'!$B$2*(F748-1))),IF(M748="PLACED",((((F748-1)*J748)*'MONTH 2'!$B$2)-'MONTH 2'!$B$2),IF(J748=0,-'MONTH 2'!$B$2,IF(J748=0,-'MONTH 2'!$B$2,-('MONTH 2'!$B$2*2)))))))*E748))</f>
        <v>0</v>
      </c>
      <c r="Q748" s="27">
        <f>IF(ISBLANK(M748),,IF(ISBLANK(G748),,(IF(M748="WON-EW",((((N748-1)*J748)*'MONTH 2'!$B$2)+('MONTH 2'!$B$2*(N748-1))),IF(M748="WON",((((N748-1)*J748)*'MONTH 2'!$B$2)+('MONTH 2'!$B$2*(N748-1))),IF(M748="PLACED",((((N748-1)*J748)*'MONTH 2'!$B$2)-'MONTH 2'!$B$2),IF(J748=0,-'MONTH 2'!$B$2,IF(J748=0,-'MONTH 2'!$B$2,-('MONTH 2'!$B$2*2)))))))*E748))</f>
        <v>0</v>
      </c>
      <c r="R748" s="27">
        <f>IF(ISBLANK(M748),,IF(U748&lt;&gt;1,((IF(M748="WON-EW",(((K748-1)*'MONTH 2'!$B$2)*(1-$B$3))+(((L748-1)*'MONTH 2'!$B$2)*(1-$B$3)),IF(M748="WON",(((K748-1)*'MONTH 2'!$B$2)*(1-$B$3)),IF(M748="PLACED",(((L748-1)*'MONTH 2'!$B$2)*(1-$B$3))-'MONTH 2'!$B$2,IF(J748=0,-'MONTH 2'!$B$2,-('MONTH 2'!$B$2*2))))))*E748),0))</f>
        <v>0</v>
      </c>
      <c r="U748">
        <f t="shared" si="24"/>
        <v>1</v>
      </c>
    </row>
    <row r="749" spans="8:21" ht="16" x14ac:dyDescent="0.2">
      <c r="H749" s="22"/>
      <c r="I749" s="22"/>
      <c r="J749" s="22"/>
      <c r="M749" s="17"/>
      <c r="N749" s="26">
        <f>((G749-1)*(1-(IF(H749="no",0,'MONTH 2'!$B$3)))+1)</f>
        <v>5.0000000000000044E-2</v>
      </c>
      <c r="O749" s="26">
        <f t="shared" si="25"/>
        <v>0</v>
      </c>
      <c r="P749" s="28">
        <f>IF(ISBLANK(M749),,IF(ISBLANK(F749),,(IF(M749="WON-EW",((((F749-1)*J749)*'MONTH 2'!$B$2)+('MONTH 2'!$B$2*(F749-1))),IF(M749="WON",((((F749-1)*J749)*'MONTH 2'!$B$2)+('MONTH 2'!$B$2*(F749-1))),IF(M749="PLACED",((((F749-1)*J749)*'MONTH 2'!$B$2)-'MONTH 2'!$B$2),IF(J749=0,-'MONTH 2'!$B$2,IF(J749=0,-'MONTH 2'!$B$2,-('MONTH 2'!$B$2*2)))))))*E749))</f>
        <v>0</v>
      </c>
      <c r="Q749" s="27">
        <f>IF(ISBLANK(M749),,IF(ISBLANK(G749),,(IF(M749="WON-EW",((((N749-1)*J749)*'MONTH 2'!$B$2)+('MONTH 2'!$B$2*(N749-1))),IF(M749="WON",((((N749-1)*J749)*'MONTH 2'!$B$2)+('MONTH 2'!$B$2*(N749-1))),IF(M749="PLACED",((((N749-1)*J749)*'MONTH 2'!$B$2)-'MONTH 2'!$B$2),IF(J749=0,-'MONTH 2'!$B$2,IF(J749=0,-'MONTH 2'!$B$2,-('MONTH 2'!$B$2*2)))))))*E749))</f>
        <v>0</v>
      </c>
      <c r="R749" s="27">
        <f>IF(ISBLANK(M749),,IF(U749&lt;&gt;1,((IF(M749="WON-EW",(((K749-1)*'MONTH 2'!$B$2)*(1-$B$3))+(((L749-1)*'MONTH 2'!$B$2)*(1-$B$3)),IF(M749="WON",(((K749-1)*'MONTH 2'!$B$2)*(1-$B$3)),IF(M749="PLACED",(((L749-1)*'MONTH 2'!$B$2)*(1-$B$3))-'MONTH 2'!$B$2,IF(J749=0,-'MONTH 2'!$B$2,-('MONTH 2'!$B$2*2))))))*E749),0))</f>
        <v>0</v>
      </c>
      <c r="U749">
        <f t="shared" si="24"/>
        <v>1</v>
      </c>
    </row>
    <row r="750" spans="8:21" ht="16" x14ac:dyDescent="0.2">
      <c r="H750" s="22"/>
      <c r="I750" s="22"/>
      <c r="J750" s="22"/>
      <c r="M750" s="17"/>
      <c r="N750" s="26">
        <f>((G750-1)*(1-(IF(H750="no",0,'MONTH 2'!$B$3)))+1)</f>
        <v>5.0000000000000044E-2</v>
      </c>
      <c r="O750" s="26">
        <f t="shared" si="25"/>
        <v>0</v>
      </c>
      <c r="P750" s="28">
        <f>IF(ISBLANK(M750),,IF(ISBLANK(F750),,(IF(M750="WON-EW",((((F750-1)*J750)*'MONTH 2'!$B$2)+('MONTH 2'!$B$2*(F750-1))),IF(M750="WON",((((F750-1)*J750)*'MONTH 2'!$B$2)+('MONTH 2'!$B$2*(F750-1))),IF(M750="PLACED",((((F750-1)*J750)*'MONTH 2'!$B$2)-'MONTH 2'!$B$2),IF(J750=0,-'MONTH 2'!$B$2,IF(J750=0,-'MONTH 2'!$B$2,-('MONTH 2'!$B$2*2)))))))*E750))</f>
        <v>0</v>
      </c>
      <c r="Q750" s="27">
        <f>IF(ISBLANK(M750),,IF(ISBLANK(G750),,(IF(M750="WON-EW",((((N750-1)*J750)*'MONTH 2'!$B$2)+('MONTH 2'!$B$2*(N750-1))),IF(M750="WON",((((N750-1)*J750)*'MONTH 2'!$B$2)+('MONTH 2'!$B$2*(N750-1))),IF(M750="PLACED",((((N750-1)*J750)*'MONTH 2'!$B$2)-'MONTH 2'!$B$2),IF(J750=0,-'MONTH 2'!$B$2,IF(J750=0,-'MONTH 2'!$B$2,-('MONTH 2'!$B$2*2)))))))*E750))</f>
        <v>0</v>
      </c>
      <c r="R750" s="27">
        <f>IF(ISBLANK(M750),,IF(U750&lt;&gt;1,((IF(M750="WON-EW",(((K750-1)*'MONTH 2'!$B$2)*(1-$B$3))+(((L750-1)*'MONTH 2'!$B$2)*(1-$B$3)),IF(M750="WON",(((K750-1)*'MONTH 2'!$B$2)*(1-$B$3)),IF(M750="PLACED",(((L750-1)*'MONTH 2'!$B$2)*(1-$B$3))-'MONTH 2'!$B$2,IF(J750=0,-'MONTH 2'!$B$2,-('MONTH 2'!$B$2*2))))))*E750),0))</f>
        <v>0</v>
      </c>
      <c r="U750">
        <f t="shared" si="24"/>
        <v>1</v>
      </c>
    </row>
    <row r="751" spans="8:21" ht="16" x14ac:dyDescent="0.2">
      <c r="H751" s="22"/>
      <c r="I751" s="22"/>
      <c r="J751" s="22"/>
      <c r="M751" s="17"/>
      <c r="N751" s="26">
        <f>((G751-1)*(1-(IF(H751="no",0,'MONTH 2'!$B$3)))+1)</f>
        <v>5.0000000000000044E-2</v>
      </c>
      <c r="O751" s="26">
        <f t="shared" si="25"/>
        <v>0</v>
      </c>
      <c r="P751" s="28">
        <f>IF(ISBLANK(M751),,IF(ISBLANK(F751),,(IF(M751="WON-EW",((((F751-1)*J751)*'MONTH 2'!$B$2)+('MONTH 2'!$B$2*(F751-1))),IF(M751="WON",((((F751-1)*J751)*'MONTH 2'!$B$2)+('MONTH 2'!$B$2*(F751-1))),IF(M751="PLACED",((((F751-1)*J751)*'MONTH 2'!$B$2)-'MONTH 2'!$B$2),IF(J751=0,-'MONTH 2'!$B$2,IF(J751=0,-'MONTH 2'!$B$2,-('MONTH 2'!$B$2*2)))))))*E751))</f>
        <v>0</v>
      </c>
      <c r="Q751" s="27">
        <f>IF(ISBLANK(M751),,IF(ISBLANK(G751),,(IF(M751="WON-EW",((((N751-1)*J751)*'MONTH 2'!$B$2)+('MONTH 2'!$B$2*(N751-1))),IF(M751="WON",((((N751-1)*J751)*'MONTH 2'!$B$2)+('MONTH 2'!$B$2*(N751-1))),IF(M751="PLACED",((((N751-1)*J751)*'MONTH 2'!$B$2)-'MONTH 2'!$B$2),IF(J751=0,-'MONTH 2'!$B$2,IF(J751=0,-'MONTH 2'!$B$2,-('MONTH 2'!$B$2*2)))))))*E751))</f>
        <v>0</v>
      </c>
      <c r="R751" s="27">
        <f>IF(ISBLANK(M751),,IF(U751&lt;&gt;1,((IF(M751="WON-EW",(((K751-1)*'MONTH 2'!$B$2)*(1-$B$3))+(((L751-1)*'MONTH 2'!$B$2)*(1-$B$3)),IF(M751="WON",(((K751-1)*'MONTH 2'!$B$2)*(1-$B$3)),IF(M751="PLACED",(((L751-1)*'MONTH 2'!$B$2)*(1-$B$3))-'MONTH 2'!$B$2,IF(J751=0,-'MONTH 2'!$B$2,-('MONTH 2'!$B$2*2))))))*E751),0))</f>
        <v>0</v>
      </c>
      <c r="U751">
        <f t="shared" si="24"/>
        <v>1</v>
      </c>
    </row>
    <row r="752" spans="8:21" ht="16" x14ac:dyDescent="0.2">
      <c r="H752" s="22"/>
      <c r="I752" s="22"/>
      <c r="J752" s="22"/>
      <c r="M752" s="17"/>
      <c r="N752" s="26">
        <f>((G752-1)*(1-(IF(H752="no",0,'MONTH 2'!$B$3)))+1)</f>
        <v>5.0000000000000044E-2</v>
      </c>
      <c r="O752" s="26">
        <f t="shared" si="25"/>
        <v>0</v>
      </c>
      <c r="P752" s="28">
        <f>IF(ISBLANK(M752),,IF(ISBLANK(F752),,(IF(M752="WON-EW",((((F752-1)*J752)*'MONTH 2'!$B$2)+('MONTH 2'!$B$2*(F752-1))),IF(M752="WON",((((F752-1)*J752)*'MONTH 2'!$B$2)+('MONTH 2'!$B$2*(F752-1))),IF(M752="PLACED",((((F752-1)*J752)*'MONTH 2'!$B$2)-'MONTH 2'!$B$2),IF(J752=0,-'MONTH 2'!$B$2,IF(J752=0,-'MONTH 2'!$B$2,-('MONTH 2'!$B$2*2)))))))*E752))</f>
        <v>0</v>
      </c>
      <c r="Q752" s="27">
        <f>IF(ISBLANK(M752),,IF(ISBLANK(G752),,(IF(M752="WON-EW",((((N752-1)*J752)*'MONTH 2'!$B$2)+('MONTH 2'!$B$2*(N752-1))),IF(M752="WON",((((N752-1)*J752)*'MONTH 2'!$B$2)+('MONTH 2'!$B$2*(N752-1))),IF(M752="PLACED",((((N752-1)*J752)*'MONTH 2'!$B$2)-'MONTH 2'!$B$2),IF(J752=0,-'MONTH 2'!$B$2,IF(J752=0,-'MONTH 2'!$B$2,-('MONTH 2'!$B$2*2)))))))*E752))</f>
        <v>0</v>
      </c>
      <c r="R752" s="27">
        <f>IF(ISBLANK(M752),,IF(U752&lt;&gt;1,((IF(M752="WON-EW",(((K752-1)*'MONTH 2'!$B$2)*(1-$B$3))+(((L752-1)*'MONTH 2'!$B$2)*(1-$B$3)),IF(M752="WON",(((K752-1)*'MONTH 2'!$B$2)*(1-$B$3)),IF(M752="PLACED",(((L752-1)*'MONTH 2'!$B$2)*(1-$B$3))-'MONTH 2'!$B$2,IF(J752=0,-'MONTH 2'!$B$2,-('MONTH 2'!$B$2*2))))))*E752),0))</f>
        <v>0</v>
      </c>
      <c r="U752">
        <f t="shared" si="24"/>
        <v>1</v>
      </c>
    </row>
    <row r="753" spans="8:21" ht="16" x14ac:dyDescent="0.2">
      <c r="H753" s="22"/>
      <c r="I753" s="22"/>
      <c r="J753" s="22"/>
      <c r="M753" s="17"/>
      <c r="N753" s="26">
        <f>((G753-1)*(1-(IF(H753="no",0,'MONTH 2'!$B$3)))+1)</f>
        <v>5.0000000000000044E-2</v>
      </c>
      <c r="O753" s="26">
        <f t="shared" si="25"/>
        <v>0</v>
      </c>
      <c r="P753" s="28">
        <f>IF(ISBLANK(M753),,IF(ISBLANK(F753),,(IF(M753="WON-EW",((((F753-1)*J753)*'MONTH 2'!$B$2)+('MONTH 2'!$B$2*(F753-1))),IF(M753="WON",((((F753-1)*J753)*'MONTH 2'!$B$2)+('MONTH 2'!$B$2*(F753-1))),IF(M753="PLACED",((((F753-1)*J753)*'MONTH 2'!$B$2)-'MONTH 2'!$B$2),IF(J753=0,-'MONTH 2'!$B$2,IF(J753=0,-'MONTH 2'!$B$2,-('MONTH 2'!$B$2*2)))))))*E753))</f>
        <v>0</v>
      </c>
      <c r="Q753" s="27">
        <f>IF(ISBLANK(M753),,IF(ISBLANK(G753),,(IF(M753="WON-EW",((((N753-1)*J753)*'MONTH 2'!$B$2)+('MONTH 2'!$B$2*(N753-1))),IF(M753="WON",((((N753-1)*J753)*'MONTH 2'!$B$2)+('MONTH 2'!$B$2*(N753-1))),IF(M753="PLACED",((((N753-1)*J753)*'MONTH 2'!$B$2)-'MONTH 2'!$B$2),IF(J753=0,-'MONTH 2'!$B$2,IF(J753=0,-'MONTH 2'!$B$2,-('MONTH 2'!$B$2*2)))))))*E753))</f>
        <v>0</v>
      </c>
      <c r="R753" s="27">
        <f>IF(ISBLANK(M753),,IF(U753&lt;&gt;1,((IF(M753="WON-EW",(((K753-1)*'MONTH 2'!$B$2)*(1-$B$3))+(((L753-1)*'MONTH 2'!$B$2)*(1-$B$3)),IF(M753="WON",(((K753-1)*'MONTH 2'!$B$2)*(1-$B$3)),IF(M753="PLACED",(((L753-1)*'MONTH 2'!$B$2)*(1-$B$3))-'MONTH 2'!$B$2,IF(J753=0,-'MONTH 2'!$B$2,-('MONTH 2'!$B$2*2))))))*E753),0))</f>
        <v>0</v>
      </c>
      <c r="U753">
        <f t="shared" si="24"/>
        <v>1</v>
      </c>
    </row>
    <row r="754" spans="8:21" ht="16" x14ac:dyDescent="0.2">
      <c r="H754" s="22"/>
      <c r="I754" s="22"/>
      <c r="J754" s="22"/>
      <c r="M754" s="17"/>
      <c r="N754" s="26">
        <f>((G754-1)*(1-(IF(H754="no",0,'MONTH 2'!$B$3)))+1)</f>
        <v>5.0000000000000044E-2</v>
      </c>
      <c r="O754" s="26">
        <f t="shared" si="25"/>
        <v>0</v>
      </c>
      <c r="P754" s="28">
        <f>IF(ISBLANK(M754),,IF(ISBLANK(F754),,(IF(M754="WON-EW",((((F754-1)*J754)*'MONTH 2'!$B$2)+('MONTH 2'!$B$2*(F754-1))),IF(M754="WON",((((F754-1)*J754)*'MONTH 2'!$B$2)+('MONTH 2'!$B$2*(F754-1))),IF(M754="PLACED",((((F754-1)*J754)*'MONTH 2'!$B$2)-'MONTH 2'!$B$2),IF(J754=0,-'MONTH 2'!$B$2,IF(J754=0,-'MONTH 2'!$B$2,-('MONTH 2'!$B$2*2)))))))*E754))</f>
        <v>0</v>
      </c>
      <c r="Q754" s="27">
        <f>IF(ISBLANK(M754),,IF(ISBLANK(G754),,(IF(M754="WON-EW",((((N754-1)*J754)*'MONTH 2'!$B$2)+('MONTH 2'!$B$2*(N754-1))),IF(M754="WON",((((N754-1)*J754)*'MONTH 2'!$B$2)+('MONTH 2'!$B$2*(N754-1))),IF(M754="PLACED",((((N754-1)*J754)*'MONTH 2'!$B$2)-'MONTH 2'!$B$2),IF(J754=0,-'MONTH 2'!$B$2,IF(J754=0,-'MONTH 2'!$B$2,-('MONTH 2'!$B$2*2)))))))*E754))</f>
        <v>0</v>
      </c>
      <c r="R754" s="27">
        <f>IF(ISBLANK(M754),,IF(U754&lt;&gt;1,((IF(M754="WON-EW",(((K754-1)*'MONTH 2'!$B$2)*(1-$B$3))+(((L754-1)*'MONTH 2'!$B$2)*(1-$B$3)),IF(M754="WON",(((K754-1)*'MONTH 2'!$B$2)*(1-$B$3)),IF(M754="PLACED",(((L754-1)*'MONTH 2'!$B$2)*(1-$B$3))-'MONTH 2'!$B$2,IF(J754=0,-'MONTH 2'!$B$2,-('MONTH 2'!$B$2*2))))))*E754),0))</f>
        <v>0</v>
      </c>
      <c r="U754">
        <f t="shared" si="24"/>
        <v>1</v>
      </c>
    </row>
    <row r="755" spans="8:21" ht="16" x14ac:dyDescent="0.2">
      <c r="H755" s="22"/>
      <c r="I755" s="22"/>
      <c r="J755" s="22"/>
      <c r="M755" s="17"/>
      <c r="N755" s="26">
        <f>((G755-1)*(1-(IF(H755="no",0,'MONTH 2'!$B$3)))+1)</f>
        <v>5.0000000000000044E-2</v>
      </c>
      <c r="O755" s="26">
        <f t="shared" si="25"/>
        <v>0</v>
      </c>
      <c r="P755" s="28">
        <f>IF(ISBLANK(M755),,IF(ISBLANK(F755),,(IF(M755="WON-EW",((((F755-1)*J755)*'MONTH 2'!$B$2)+('MONTH 2'!$B$2*(F755-1))),IF(M755="WON",((((F755-1)*J755)*'MONTH 2'!$B$2)+('MONTH 2'!$B$2*(F755-1))),IF(M755="PLACED",((((F755-1)*J755)*'MONTH 2'!$B$2)-'MONTH 2'!$B$2),IF(J755=0,-'MONTH 2'!$B$2,IF(J755=0,-'MONTH 2'!$B$2,-('MONTH 2'!$B$2*2)))))))*E755))</f>
        <v>0</v>
      </c>
      <c r="Q755" s="27">
        <f>IF(ISBLANK(M755),,IF(ISBLANK(G755),,(IF(M755="WON-EW",((((N755-1)*J755)*'MONTH 2'!$B$2)+('MONTH 2'!$B$2*(N755-1))),IF(M755="WON",((((N755-1)*J755)*'MONTH 2'!$B$2)+('MONTH 2'!$B$2*(N755-1))),IF(M755="PLACED",((((N755-1)*J755)*'MONTH 2'!$B$2)-'MONTH 2'!$B$2),IF(J755=0,-'MONTH 2'!$B$2,IF(J755=0,-'MONTH 2'!$B$2,-('MONTH 2'!$B$2*2)))))))*E755))</f>
        <v>0</v>
      </c>
      <c r="R755" s="27">
        <f>IF(ISBLANK(M755),,IF(U755&lt;&gt;1,((IF(M755="WON-EW",(((K755-1)*'MONTH 2'!$B$2)*(1-$B$3))+(((L755-1)*'MONTH 2'!$B$2)*(1-$B$3)),IF(M755="WON",(((K755-1)*'MONTH 2'!$B$2)*(1-$B$3)),IF(M755="PLACED",(((L755-1)*'MONTH 2'!$B$2)*(1-$B$3))-'MONTH 2'!$B$2,IF(J755=0,-'MONTH 2'!$B$2,-('MONTH 2'!$B$2*2))))))*E755),0))</f>
        <v>0</v>
      </c>
      <c r="U755">
        <f t="shared" si="24"/>
        <v>1</v>
      </c>
    </row>
    <row r="756" spans="8:21" ht="16" x14ac:dyDescent="0.2">
      <c r="H756" s="22"/>
      <c r="I756" s="22"/>
      <c r="J756" s="22"/>
      <c r="M756" s="17"/>
      <c r="N756" s="26">
        <f>((G756-1)*(1-(IF(H756="no",0,'MONTH 2'!$B$3)))+1)</f>
        <v>5.0000000000000044E-2</v>
      </c>
      <c r="O756" s="26">
        <f t="shared" si="25"/>
        <v>0</v>
      </c>
      <c r="P756" s="28">
        <f>IF(ISBLANK(M756),,IF(ISBLANK(F756),,(IF(M756="WON-EW",((((F756-1)*J756)*'MONTH 2'!$B$2)+('MONTH 2'!$B$2*(F756-1))),IF(M756="WON",((((F756-1)*J756)*'MONTH 2'!$B$2)+('MONTH 2'!$B$2*(F756-1))),IF(M756="PLACED",((((F756-1)*J756)*'MONTH 2'!$B$2)-'MONTH 2'!$B$2),IF(J756=0,-'MONTH 2'!$B$2,IF(J756=0,-'MONTH 2'!$B$2,-('MONTH 2'!$B$2*2)))))))*E756))</f>
        <v>0</v>
      </c>
      <c r="Q756" s="27">
        <f>IF(ISBLANK(M756),,IF(ISBLANK(G756),,(IF(M756="WON-EW",((((N756-1)*J756)*'MONTH 2'!$B$2)+('MONTH 2'!$B$2*(N756-1))),IF(M756="WON",((((N756-1)*J756)*'MONTH 2'!$B$2)+('MONTH 2'!$B$2*(N756-1))),IF(M756="PLACED",((((N756-1)*J756)*'MONTH 2'!$B$2)-'MONTH 2'!$B$2),IF(J756=0,-'MONTH 2'!$B$2,IF(J756=0,-'MONTH 2'!$B$2,-('MONTH 2'!$B$2*2)))))))*E756))</f>
        <v>0</v>
      </c>
      <c r="R756" s="27">
        <f>IF(ISBLANK(M756),,IF(U756&lt;&gt;1,((IF(M756="WON-EW",(((K756-1)*'MONTH 2'!$B$2)*(1-$B$3))+(((L756-1)*'MONTH 2'!$B$2)*(1-$B$3)),IF(M756="WON",(((K756-1)*'MONTH 2'!$B$2)*(1-$B$3)),IF(M756="PLACED",(((L756-1)*'MONTH 2'!$B$2)*(1-$B$3))-'MONTH 2'!$B$2,IF(J756=0,-'MONTH 2'!$B$2,-('MONTH 2'!$B$2*2))))))*E756),0))</f>
        <v>0</v>
      </c>
      <c r="U756">
        <f t="shared" si="24"/>
        <v>1</v>
      </c>
    </row>
    <row r="757" spans="8:21" ht="16" x14ac:dyDescent="0.2">
      <c r="H757" s="22"/>
      <c r="I757" s="22"/>
      <c r="J757" s="22"/>
      <c r="M757" s="17"/>
      <c r="N757" s="26">
        <f>((G757-1)*(1-(IF(H757="no",0,'MONTH 2'!$B$3)))+1)</f>
        <v>5.0000000000000044E-2</v>
      </c>
      <c r="O757" s="26">
        <f t="shared" si="25"/>
        <v>0</v>
      </c>
      <c r="P757" s="28">
        <f>IF(ISBLANK(M757),,IF(ISBLANK(F757),,(IF(M757="WON-EW",((((F757-1)*J757)*'MONTH 2'!$B$2)+('MONTH 2'!$B$2*(F757-1))),IF(M757="WON",((((F757-1)*J757)*'MONTH 2'!$B$2)+('MONTH 2'!$B$2*(F757-1))),IF(M757="PLACED",((((F757-1)*J757)*'MONTH 2'!$B$2)-'MONTH 2'!$B$2),IF(J757=0,-'MONTH 2'!$B$2,IF(J757=0,-'MONTH 2'!$B$2,-('MONTH 2'!$B$2*2)))))))*E757))</f>
        <v>0</v>
      </c>
      <c r="Q757" s="27">
        <f>IF(ISBLANK(M757),,IF(ISBLANK(G757),,(IF(M757="WON-EW",((((N757-1)*J757)*'MONTH 2'!$B$2)+('MONTH 2'!$B$2*(N757-1))),IF(M757="WON",((((N757-1)*J757)*'MONTH 2'!$B$2)+('MONTH 2'!$B$2*(N757-1))),IF(M757="PLACED",((((N757-1)*J757)*'MONTH 2'!$B$2)-'MONTH 2'!$B$2),IF(J757=0,-'MONTH 2'!$B$2,IF(J757=0,-'MONTH 2'!$B$2,-('MONTH 2'!$B$2*2)))))))*E757))</f>
        <v>0</v>
      </c>
      <c r="R757" s="27">
        <f>IF(ISBLANK(M757),,IF(U757&lt;&gt;1,((IF(M757="WON-EW",(((K757-1)*'MONTH 2'!$B$2)*(1-$B$3))+(((L757-1)*'MONTH 2'!$B$2)*(1-$B$3)),IF(M757="WON",(((K757-1)*'MONTH 2'!$B$2)*(1-$B$3)),IF(M757="PLACED",(((L757-1)*'MONTH 2'!$B$2)*(1-$B$3))-'MONTH 2'!$B$2,IF(J757=0,-'MONTH 2'!$B$2,-('MONTH 2'!$B$2*2))))))*E757),0))</f>
        <v>0</v>
      </c>
      <c r="U757">
        <f t="shared" si="24"/>
        <v>1</v>
      </c>
    </row>
    <row r="758" spans="8:21" ht="16" x14ac:dyDescent="0.2">
      <c r="H758" s="22"/>
      <c r="I758" s="22"/>
      <c r="J758" s="22"/>
      <c r="M758" s="17"/>
      <c r="N758" s="26">
        <f>((G758-1)*(1-(IF(H758="no",0,'MONTH 2'!$B$3)))+1)</f>
        <v>5.0000000000000044E-2</v>
      </c>
      <c r="O758" s="26">
        <f t="shared" si="25"/>
        <v>0</v>
      </c>
      <c r="P758" s="28">
        <f>IF(ISBLANK(M758),,IF(ISBLANK(F758),,(IF(M758="WON-EW",((((F758-1)*J758)*'MONTH 2'!$B$2)+('MONTH 2'!$B$2*(F758-1))),IF(M758="WON",((((F758-1)*J758)*'MONTH 2'!$B$2)+('MONTH 2'!$B$2*(F758-1))),IF(M758="PLACED",((((F758-1)*J758)*'MONTH 2'!$B$2)-'MONTH 2'!$B$2),IF(J758=0,-'MONTH 2'!$B$2,IF(J758=0,-'MONTH 2'!$B$2,-('MONTH 2'!$B$2*2)))))))*E758))</f>
        <v>0</v>
      </c>
      <c r="Q758" s="27">
        <f>IF(ISBLANK(M758),,IF(ISBLANK(G758),,(IF(M758="WON-EW",((((N758-1)*J758)*'MONTH 2'!$B$2)+('MONTH 2'!$B$2*(N758-1))),IF(M758="WON",((((N758-1)*J758)*'MONTH 2'!$B$2)+('MONTH 2'!$B$2*(N758-1))),IF(M758="PLACED",((((N758-1)*J758)*'MONTH 2'!$B$2)-'MONTH 2'!$B$2),IF(J758=0,-'MONTH 2'!$B$2,IF(J758=0,-'MONTH 2'!$B$2,-('MONTH 2'!$B$2*2)))))))*E758))</f>
        <v>0</v>
      </c>
      <c r="R758" s="27">
        <f>IF(ISBLANK(M758),,IF(U758&lt;&gt;1,((IF(M758="WON-EW",(((K758-1)*'MONTH 2'!$B$2)*(1-$B$3))+(((L758-1)*'MONTH 2'!$B$2)*(1-$B$3)),IF(M758="WON",(((K758-1)*'MONTH 2'!$B$2)*(1-$B$3)),IF(M758="PLACED",(((L758-1)*'MONTH 2'!$B$2)*(1-$B$3))-'MONTH 2'!$B$2,IF(J758=0,-'MONTH 2'!$B$2,-('MONTH 2'!$B$2*2))))))*E758),0))</f>
        <v>0</v>
      </c>
      <c r="U758">
        <f t="shared" si="24"/>
        <v>1</v>
      </c>
    </row>
    <row r="759" spans="8:21" ht="16" x14ac:dyDescent="0.2">
      <c r="H759" s="22"/>
      <c r="I759" s="22"/>
      <c r="J759" s="22"/>
      <c r="M759" s="17"/>
      <c r="N759" s="26">
        <f>((G759-1)*(1-(IF(H759="no",0,'MONTH 2'!$B$3)))+1)</f>
        <v>5.0000000000000044E-2</v>
      </c>
      <c r="O759" s="26">
        <f t="shared" si="25"/>
        <v>0</v>
      </c>
      <c r="P759" s="28">
        <f>IF(ISBLANK(M759),,IF(ISBLANK(F759),,(IF(M759="WON-EW",((((F759-1)*J759)*'MONTH 2'!$B$2)+('MONTH 2'!$B$2*(F759-1))),IF(M759="WON",((((F759-1)*J759)*'MONTH 2'!$B$2)+('MONTH 2'!$B$2*(F759-1))),IF(M759="PLACED",((((F759-1)*J759)*'MONTH 2'!$B$2)-'MONTH 2'!$B$2),IF(J759=0,-'MONTH 2'!$B$2,IF(J759=0,-'MONTH 2'!$B$2,-('MONTH 2'!$B$2*2)))))))*E759))</f>
        <v>0</v>
      </c>
      <c r="Q759" s="27">
        <f>IF(ISBLANK(M759),,IF(ISBLANK(G759),,(IF(M759="WON-EW",((((N759-1)*J759)*'MONTH 2'!$B$2)+('MONTH 2'!$B$2*(N759-1))),IF(M759="WON",((((N759-1)*J759)*'MONTH 2'!$B$2)+('MONTH 2'!$B$2*(N759-1))),IF(M759="PLACED",((((N759-1)*J759)*'MONTH 2'!$B$2)-'MONTH 2'!$B$2),IF(J759=0,-'MONTH 2'!$B$2,IF(J759=0,-'MONTH 2'!$B$2,-('MONTH 2'!$B$2*2)))))))*E759))</f>
        <v>0</v>
      </c>
      <c r="R759" s="27">
        <f>IF(ISBLANK(M759),,IF(U759&lt;&gt;1,((IF(M759="WON-EW",(((K759-1)*'MONTH 2'!$B$2)*(1-$B$3))+(((L759-1)*'MONTH 2'!$B$2)*(1-$B$3)),IF(M759="WON",(((K759-1)*'MONTH 2'!$B$2)*(1-$B$3)),IF(M759="PLACED",(((L759-1)*'MONTH 2'!$B$2)*(1-$B$3))-'MONTH 2'!$B$2,IF(J759=0,-'MONTH 2'!$B$2,-('MONTH 2'!$B$2*2))))))*E759),0))</f>
        <v>0</v>
      </c>
      <c r="U759">
        <f t="shared" si="24"/>
        <v>1</v>
      </c>
    </row>
    <row r="760" spans="8:21" ht="16" x14ac:dyDescent="0.2">
      <c r="H760" s="22"/>
      <c r="I760" s="22"/>
      <c r="J760" s="22"/>
      <c r="M760" s="17"/>
      <c r="N760" s="26">
        <f>((G760-1)*(1-(IF(H760="no",0,'MONTH 2'!$B$3)))+1)</f>
        <v>5.0000000000000044E-2</v>
      </c>
      <c r="O760" s="26">
        <f t="shared" si="25"/>
        <v>0</v>
      </c>
      <c r="P760" s="28">
        <f>IF(ISBLANK(M760),,IF(ISBLANK(F760),,(IF(M760="WON-EW",((((F760-1)*J760)*'MONTH 2'!$B$2)+('MONTH 2'!$B$2*(F760-1))),IF(M760="WON",((((F760-1)*J760)*'MONTH 2'!$B$2)+('MONTH 2'!$B$2*(F760-1))),IF(M760="PLACED",((((F760-1)*J760)*'MONTH 2'!$B$2)-'MONTH 2'!$B$2),IF(J760=0,-'MONTH 2'!$B$2,IF(J760=0,-'MONTH 2'!$B$2,-('MONTH 2'!$B$2*2)))))))*E760))</f>
        <v>0</v>
      </c>
      <c r="Q760" s="27">
        <f>IF(ISBLANK(M760),,IF(ISBLANK(G760),,(IF(M760="WON-EW",((((N760-1)*J760)*'MONTH 2'!$B$2)+('MONTH 2'!$B$2*(N760-1))),IF(M760="WON",((((N760-1)*J760)*'MONTH 2'!$B$2)+('MONTH 2'!$B$2*(N760-1))),IF(M760="PLACED",((((N760-1)*J760)*'MONTH 2'!$B$2)-'MONTH 2'!$B$2),IF(J760=0,-'MONTH 2'!$B$2,IF(J760=0,-'MONTH 2'!$B$2,-('MONTH 2'!$B$2*2)))))))*E760))</f>
        <v>0</v>
      </c>
      <c r="R760" s="27">
        <f>IF(ISBLANK(M760),,IF(U760&lt;&gt;1,((IF(M760="WON-EW",(((K760-1)*'MONTH 2'!$B$2)*(1-$B$3))+(((L760-1)*'MONTH 2'!$B$2)*(1-$B$3)),IF(M760="WON",(((K760-1)*'MONTH 2'!$B$2)*(1-$B$3)),IF(M760="PLACED",(((L760-1)*'MONTH 2'!$B$2)*(1-$B$3))-'MONTH 2'!$B$2,IF(J760=0,-'MONTH 2'!$B$2,-('MONTH 2'!$B$2*2))))))*E760),0))</f>
        <v>0</v>
      </c>
      <c r="U760">
        <f t="shared" si="24"/>
        <v>1</v>
      </c>
    </row>
    <row r="761" spans="8:21" ht="16" x14ac:dyDescent="0.2">
      <c r="H761" s="22"/>
      <c r="I761" s="22"/>
      <c r="J761" s="22"/>
      <c r="M761" s="17"/>
      <c r="N761" s="26">
        <f>((G761-1)*(1-(IF(H761="no",0,'MONTH 2'!$B$3)))+1)</f>
        <v>5.0000000000000044E-2</v>
      </c>
      <c r="O761" s="26">
        <f t="shared" si="25"/>
        <v>0</v>
      </c>
      <c r="P761" s="28">
        <f>IF(ISBLANK(M761),,IF(ISBLANK(F761),,(IF(M761="WON-EW",((((F761-1)*J761)*'MONTH 2'!$B$2)+('MONTH 2'!$B$2*(F761-1))),IF(M761="WON",((((F761-1)*J761)*'MONTH 2'!$B$2)+('MONTH 2'!$B$2*(F761-1))),IF(M761="PLACED",((((F761-1)*J761)*'MONTH 2'!$B$2)-'MONTH 2'!$B$2),IF(J761=0,-'MONTH 2'!$B$2,IF(J761=0,-'MONTH 2'!$B$2,-('MONTH 2'!$B$2*2)))))))*E761))</f>
        <v>0</v>
      </c>
      <c r="Q761" s="27">
        <f>IF(ISBLANK(M761),,IF(ISBLANK(G761),,(IF(M761="WON-EW",((((N761-1)*J761)*'MONTH 2'!$B$2)+('MONTH 2'!$B$2*(N761-1))),IF(M761="WON",((((N761-1)*J761)*'MONTH 2'!$B$2)+('MONTH 2'!$B$2*(N761-1))),IF(M761="PLACED",((((N761-1)*J761)*'MONTH 2'!$B$2)-'MONTH 2'!$B$2),IF(J761=0,-'MONTH 2'!$B$2,IF(J761=0,-'MONTH 2'!$B$2,-('MONTH 2'!$B$2*2)))))))*E761))</f>
        <v>0</v>
      </c>
      <c r="R761" s="27">
        <f>IF(ISBLANK(M761),,IF(U761&lt;&gt;1,((IF(M761="WON-EW",(((K761-1)*'MONTH 2'!$B$2)*(1-$B$3))+(((L761-1)*'MONTH 2'!$B$2)*(1-$B$3)),IF(M761="WON",(((K761-1)*'MONTH 2'!$B$2)*(1-$B$3)),IF(M761="PLACED",(((L761-1)*'MONTH 2'!$B$2)*(1-$B$3))-'MONTH 2'!$B$2,IF(J761=0,-'MONTH 2'!$B$2,-('MONTH 2'!$B$2*2))))))*E761),0))</f>
        <v>0</v>
      </c>
      <c r="U761">
        <f t="shared" si="24"/>
        <v>1</v>
      </c>
    </row>
    <row r="762" spans="8:21" ht="16" x14ac:dyDescent="0.2">
      <c r="H762" s="22"/>
      <c r="I762" s="22"/>
      <c r="J762" s="22"/>
      <c r="M762" s="17"/>
      <c r="N762" s="26">
        <f>((G762-1)*(1-(IF(H762="no",0,'MONTH 2'!$B$3)))+1)</f>
        <v>5.0000000000000044E-2</v>
      </c>
      <c r="O762" s="26">
        <f t="shared" si="25"/>
        <v>0</v>
      </c>
      <c r="P762" s="28">
        <f>IF(ISBLANK(M762),,IF(ISBLANK(F762),,(IF(M762="WON-EW",((((F762-1)*J762)*'MONTH 2'!$B$2)+('MONTH 2'!$B$2*(F762-1))),IF(M762="WON",((((F762-1)*J762)*'MONTH 2'!$B$2)+('MONTH 2'!$B$2*(F762-1))),IF(M762="PLACED",((((F762-1)*J762)*'MONTH 2'!$B$2)-'MONTH 2'!$B$2),IF(J762=0,-'MONTH 2'!$B$2,IF(J762=0,-'MONTH 2'!$B$2,-('MONTH 2'!$B$2*2)))))))*E762))</f>
        <v>0</v>
      </c>
      <c r="Q762" s="27">
        <f>IF(ISBLANK(M762),,IF(ISBLANK(G762),,(IF(M762="WON-EW",((((N762-1)*J762)*'MONTH 2'!$B$2)+('MONTH 2'!$B$2*(N762-1))),IF(M762="WON",((((N762-1)*J762)*'MONTH 2'!$B$2)+('MONTH 2'!$B$2*(N762-1))),IF(M762="PLACED",((((N762-1)*J762)*'MONTH 2'!$B$2)-'MONTH 2'!$B$2),IF(J762=0,-'MONTH 2'!$B$2,IF(J762=0,-'MONTH 2'!$B$2,-('MONTH 2'!$B$2*2)))))))*E762))</f>
        <v>0</v>
      </c>
      <c r="R762" s="27">
        <f>IF(ISBLANK(M762),,IF(U762&lt;&gt;1,((IF(M762="WON-EW",(((K762-1)*'MONTH 2'!$B$2)*(1-$B$3))+(((L762-1)*'MONTH 2'!$B$2)*(1-$B$3)),IF(M762="WON",(((K762-1)*'MONTH 2'!$B$2)*(1-$B$3)),IF(M762="PLACED",(((L762-1)*'MONTH 2'!$B$2)*(1-$B$3))-'MONTH 2'!$B$2,IF(J762=0,-'MONTH 2'!$B$2,-('MONTH 2'!$B$2*2))))))*E762),0))</f>
        <v>0</v>
      </c>
      <c r="U762">
        <f t="shared" si="24"/>
        <v>1</v>
      </c>
    </row>
    <row r="763" spans="8:21" ht="16" x14ac:dyDescent="0.2">
      <c r="H763" s="22"/>
      <c r="I763" s="22"/>
      <c r="J763" s="22"/>
      <c r="M763" s="17"/>
      <c r="N763" s="26">
        <f>((G763-1)*(1-(IF(H763="no",0,'MONTH 2'!$B$3)))+1)</f>
        <v>5.0000000000000044E-2</v>
      </c>
      <c r="O763" s="26">
        <f t="shared" si="25"/>
        <v>0</v>
      </c>
      <c r="P763" s="28">
        <f>IF(ISBLANK(M763),,IF(ISBLANK(F763),,(IF(M763="WON-EW",((((F763-1)*J763)*'MONTH 2'!$B$2)+('MONTH 2'!$B$2*(F763-1))),IF(M763="WON",((((F763-1)*J763)*'MONTH 2'!$B$2)+('MONTH 2'!$B$2*(F763-1))),IF(M763="PLACED",((((F763-1)*J763)*'MONTH 2'!$B$2)-'MONTH 2'!$B$2),IF(J763=0,-'MONTH 2'!$B$2,IF(J763=0,-'MONTH 2'!$B$2,-('MONTH 2'!$B$2*2)))))))*E763))</f>
        <v>0</v>
      </c>
      <c r="Q763" s="27">
        <f>IF(ISBLANK(M763),,IF(ISBLANK(G763),,(IF(M763="WON-EW",((((N763-1)*J763)*'MONTH 2'!$B$2)+('MONTH 2'!$B$2*(N763-1))),IF(M763="WON",((((N763-1)*J763)*'MONTH 2'!$B$2)+('MONTH 2'!$B$2*(N763-1))),IF(M763="PLACED",((((N763-1)*J763)*'MONTH 2'!$B$2)-'MONTH 2'!$B$2),IF(J763=0,-'MONTH 2'!$B$2,IF(J763=0,-'MONTH 2'!$B$2,-('MONTH 2'!$B$2*2)))))))*E763))</f>
        <v>0</v>
      </c>
      <c r="R763" s="27">
        <f>IF(ISBLANK(M763),,IF(U763&lt;&gt;1,((IF(M763="WON-EW",(((K763-1)*'MONTH 2'!$B$2)*(1-$B$3))+(((L763-1)*'MONTH 2'!$B$2)*(1-$B$3)),IF(M763="WON",(((K763-1)*'MONTH 2'!$B$2)*(1-$B$3)),IF(M763="PLACED",(((L763-1)*'MONTH 2'!$B$2)*(1-$B$3))-'MONTH 2'!$B$2,IF(J763=0,-'MONTH 2'!$B$2,-('MONTH 2'!$B$2*2))))))*E763),0))</f>
        <v>0</v>
      </c>
      <c r="U763">
        <f t="shared" si="24"/>
        <v>1</v>
      </c>
    </row>
    <row r="764" spans="8:21" ht="16" x14ac:dyDescent="0.2">
      <c r="H764" s="22"/>
      <c r="I764" s="22"/>
      <c r="J764" s="22"/>
      <c r="M764" s="17"/>
      <c r="N764" s="26">
        <f>((G764-1)*(1-(IF(H764="no",0,'MONTH 2'!$B$3)))+1)</f>
        <v>5.0000000000000044E-2</v>
      </c>
      <c r="O764" s="26">
        <f t="shared" si="25"/>
        <v>0</v>
      </c>
      <c r="P764" s="28">
        <f>IF(ISBLANK(M764),,IF(ISBLANK(F764),,(IF(M764="WON-EW",((((F764-1)*J764)*'MONTH 2'!$B$2)+('MONTH 2'!$B$2*(F764-1))),IF(M764="WON",((((F764-1)*J764)*'MONTH 2'!$B$2)+('MONTH 2'!$B$2*(F764-1))),IF(M764="PLACED",((((F764-1)*J764)*'MONTH 2'!$B$2)-'MONTH 2'!$B$2),IF(J764=0,-'MONTH 2'!$B$2,IF(J764=0,-'MONTH 2'!$B$2,-('MONTH 2'!$B$2*2)))))))*E764))</f>
        <v>0</v>
      </c>
      <c r="Q764" s="27">
        <f>IF(ISBLANK(M764),,IF(ISBLANK(G764),,(IF(M764="WON-EW",((((N764-1)*J764)*'MONTH 2'!$B$2)+('MONTH 2'!$B$2*(N764-1))),IF(M764="WON",((((N764-1)*J764)*'MONTH 2'!$B$2)+('MONTH 2'!$B$2*(N764-1))),IF(M764="PLACED",((((N764-1)*J764)*'MONTH 2'!$B$2)-'MONTH 2'!$B$2),IF(J764=0,-'MONTH 2'!$B$2,IF(J764=0,-'MONTH 2'!$B$2,-('MONTH 2'!$B$2*2)))))))*E764))</f>
        <v>0</v>
      </c>
      <c r="R764" s="27">
        <f>IF(ISBLANK(M764),,IF(U764&lt;&gt;1,((IF(M764="WON-EW",(((K764-1)*'MONTH 2'!$B$2)*(1-$B$3))+(((L764-1)*'MONTH 2'!$B$2)*(1-$B$3)),IF(M764="WON",(((K764-1)*'MONTH 2'!$B$2)*(1-$B$3)),IF(M764="PLACED",(((L764-1)*'MONTH 2'!$B$2)*(1-$B$3))-'MONTH 2'!$B$2,IF(J764=0,-'MONTH 2'!$B$2,-('MONTH 2'!$B$2*2))))))*E764),0))</f>
        <v>0</v>
      </c>
      <c r="U764">
        <f t="shared" si="24"/>
        <v>1</v>
      </c>
    </row>
    <row r="765" spans="8:21" ht="16" x14ac:dyDescent="0.2">
      <c r="H765" s="22"/>
      <c r="I765" s="22"/>
      <c r="J765" s="22"/>
      <c r="M765" s="17"/>
      <c r="N765" s="26">
        <f>((G765-1)*(1-(IF(H765="no",0,'MONTH 2'!$B$3)))+1)</f>
        <v>5.0000000000000044E-2</v>
      </c>
      <c r="O765" s="26">
        <f t="shared" si="25"/>
        <v>0</v>
      </c>
      <c r="P765" s="28">
        <f>IF(ISBLANK(M765),,IF(ISBLANK(F765),,(IF(M765="WON-EW",((((F765-1)*J765)*'MONTH 2'!$B$2)+('MONTH 2'!$B$2*(F765-1))),IF(M765="WON",((((F765-1)*J765)*'MONTH 2'!$B$2)+('MONTH 2'!$B$2*(F765-1))),IF(M765="PLACED",((((F765-1)*J765)*'MONTH 2'!$B$2)-'MONTH 2'!$B$2),IF(J765=0,-'MONTH 2'!$B$2,IF(J765=0,-'MONTH 2'!$B$2,-('MONTH 2'!$B$2*2)))))))*E765))</f>
        <v>0</v>
      </c>
      <c r="Q765" s="27">
        <f>IF(ISBLANK(M765),,IF(ISBLANK(G765),,(IF(M765="WON-EW",((((N765-1)*J765)*'MONTH 2'!$B$2)+('MONTH 2'!$B$2*(N765-1))),IF(M765="WON",((((N765-1)*J765)*'MONTH 2'!$B$2)+('MONTH 2'!$B$2*(N765-1))),IF(M765="PLACED",((((N765-1)*J765)*'MONTH 2'!$B$2)-'MONTH 2'!$B$2),IF(J765=0,-'MONTH 2'!$B$2,IF(J765=0,-'MONTH 2'!$B$2,-('MONTH 2'!$B$2*2)))))))*E765))</f>
        <v>0</v>
      </c>
      <c r="R765" s="27">
        <f>IF(ISBLANK(M765),,IF(U765&lt;&gt;1,((IF(M765="WON-EW",(((K765-1)*'MONTH 2'!$B$2)*(1-$B$3))+(((L765-1)*'MONTH 2'!$B$2)*(1-$B$3)),IF(M765="WON",(((K765-1)*'MONTH 2'!$B$2)*(1-$B$3)),IF(M765="PLACED",(((L765-1)*'MONTH 2'!$B$2)*(1-$B$3))-'MONTH 2'!$B$2,IF(J765=0,-'MONTH 2'!$B$2,-('MONTH 2'!$B$2*2))))))*E765),0))</f>
        <v>0</v>
      </c>
      <c r="U765">
        <f t="shared" si="24"/>
        <v>1</v>
      </c>
    </row>
    <row r="766" spans="8:21" ht="16" x14ac:dyDescent="0.2">
      <c r="H766" s="22"/>
      <c r="I766" s="22"/>
      <c r="J766" s="22"/>
      <c r="M766" s="17"/>
      <c r="N766" s="26">
        <f>((G766-1)*(1-(IF(H766="no",0,'MONTH 2'!$B$3)))+1)</f>
        <v>5.0000000000000044E-2</v>
      </c>
      <c r="O766" s="26">
        <f t="shared" si="25"/>
        <v>0</v>
      </c>
      <c r="P766" s="28">
        <f>IF(ISBLANK(M766),,IF(ISBLANK(F766),,(IF(M766="WON-EW",((((F766-1)*J766)*'MONTH 2'!$B$2)+('MONTH 2'!$B$2*(F766-1))),IF(M766="WON",((((F766-1)*J766)*'MONTH 2'!$B$2)+('MONTH 2'!$B$2*(F766-1))),IF(M766="PLACED",((((F766-1)*J766)*'MONTH 2'!$B$2)-'MONTH 2'!$B$2),IF(J766=0,-'MONTH 2'!$B$2,IF(J766=0,-'MONTH 2'!$B$2,-('MONTH 2'!$B$2*2)))))))*E766))</f>
        <v>0</v>
      </c>
      <c r="Q766" s="27">
        <f>IF(ISBLANK(M766),,IF(ISBLANK(G766),,(IF(M766="WON-EW",((((N766-1)*J766)*'MONTH 2'!$B$2)+('MONTH 2'!$B$2*(N766-1))),IF(M766="WON",((((N766-1)*J766)*'MONTH 2'!$B$2)+('MONTH 2'!$B$2*(N766-1))),IF(M766="PLACED",((((N766-1)*J766)*'MONTH 2'!$B$2)-'MONTH 2'!$B$2),IF(J766=0,-'MONTH 2'!$B$2,IF(J766=0,-'MONTH 2'!$B$2,-('MONTH 2'!$B$2*2)))))))*E766))</f>
        <v>0</v>
      </c>
      <c r="R766" s="27">
        <f>IF(ISBLANK(M766),,IF(U766&lt;&gt;1,((IF(M766="WON-EW",(((K766-1)*'MONTH 2'!$B$2)*(1-$B$3))+(((L766-1)*'MONTH 2'!$B$2)*(1-$B$3)),IF(M766="WON",(((K766-1)*'MONTH 2'!$B$2)*(1-$B$3)),IF(M766="PLACED",(((L766-1)*'MONTH 2'!$B$2)*(1-$B$3))-'MONTH 2'!$B$2,IF(J766=0,-'MONTH 2'!$B$2,-('MONTH 2'!$B$2*2))))))*E766),0))</f>
        <v>0</v>
      </c>
      <c r="U766">
        <f t="shared" si="24"/>
        <v>1</v>
      </c>
    </row>
    <row r="767" spans="8:21" ht="16" x14ac:dyDescent="0.2">
      <c r="H767" s="22"/>
      <c r="I767" s="22"/>
      <c r="J767" s="22"/>
      <c r="M767" s="17"/>
      <c r="N767" s="26">
        <f>((G767-1)*(1-(IF(H767="no",0,'MONTH 2'!$B$3)))+1)</f>
        <v>5.0000000000000044E-2</v>
      </c>
      <c r="O767" s="26">
        <f t="shared" si="25"/>
        <v>0</v>
      </c>
      <c r="P767" s="28">
        <f>IF(ISBLANK(M767),,IF(ISBLANK(F767),,(IF(M767="WON-EW",((((F767-1)*J767)*'MONTH 2'!$B$2)+('MONTH 2'!$B$2*(F767-1))),IF(M767="WON",((((F767-1)*J767)*'MONTH 2'!$B$2)+('MONTH 2'!$B$2*(F767-1))),IF(M767="PLACED",((((F767-1)*J767)*'MONTH 2'!$B$2)-'MONTH 2'!$B$2),IF(J767=0,-'MONTH 2'!$B$2,IF(J767=0,-'MONTH 2'!$B$2,-('MONTH 2'!$B$2*2)))))))*E767))</f>
        <v>0</v>
      </c>
      <c r="Q767" s="27">
        <f>IF(ISBLANK(M767),,IF(ISBLANK(G767),,(IF(M767="WON-EW",((((N767-1)*J767)*'MONTH 2'!$B$2)+('MONTH 2'!$B$2*(N767-1))),IF(M767="WON",((((N767-1)*J767)*'MONTH 2'!$B$2)+('MONTH 2'!$B$2*(N767-1))),IF(M767="PLACED",((((N767-1)*J767)*'MONTH 2'!$B$2)-'MONTH 2'!$B$2),IF(J767=0,-'MONTH 2'!$B$2,IF(J767=0,-'MONTH 2'!$B$2,-('MONTH 2'!$B$2*2)))))))*E767))</f>
        <v>0</v>
      </c>
      <c r="R767" s="27">
        <f>IF(ISBLANK(M767),,IF(U767&lt;&gt;1,((IF(M767="WON-EW",(((K767-1)*'MONTH 2'!$B$2)*(1-$B$3))+(((L767-1)*'MONTH 2'!$B$2)*(1-$B$3)),IF(M767="WON",(((K767-1)*'MONTH 2'!$B$2)*(1-$B$3)),IF(M767="PLACED",(((L767-1)*'MONTH 2'!$B$2)*(1-$B$3))-'MONTH 2'!$B$2,IF(J767=0,-'MONTH 2'!$B$2,-('MONTH 2'!$B$2*2))))))*E767),0))</f>
        <v>0</v>
      </c>
      <c r="U767">
        <f t="shared" si="24"/>
        <v>1</v>
      </c>
    </row>
    <row r="768" spans="8:21" ht="16" x14ac:dyDescent="0.2">
      <c r="H768" s="22"/>
      <c r="I768" s="22"/>
      <c r="J768" s="22"/>
      <c r="M768" s="17"/>
      <c r="N768" s="26">
        <f>((G768-1)*(1-(IF(H768="no",0,'MONTH 2'!$B$3)))+1)</f>
        <v>5.0000000000000044E-2</v>
      </c>
      <c r="O768" s="26">
        <f t="shared" si="25"/>
        <v>0</v>
      </c>
      <c r="P768" s="28">
        <f>IF(ISBLANK(M768),,IF(ISBLANK(F768),,(IF(M768="WON-EW",((((F768-1)*J768)*'MONTH 2'!$B$2)+('MONTH 2'!$B$2*(F768-1))),IF(M768="WON",((((F768-1)*J768)*'MONTH 2'!$B$2)+('MONTH 2'!$B$2*(F768-1))),IF(M768="PLACED",((((F768-1)*J768)*'MONTH 2'!$B$2)-'MONTH 2'!$B$2),IF(J768=0,-'MONTH 2'!$B$2,IF(J768=0,-'MONTH 2'!$B$2,-('MONTH 2'!$B$2*2)))))))*E768))</f>
        <v>0</v>
      </c>
      <c r="Q768" s="27">
        <f>IF(ISBLANK(M768),,IF(ISBLANK(G768),,(IF(M768="WON-EW",((((N768-1)*J768)*'MONTH 2'!$B$2)+('MONTH 2'!$B$2*(N768-1))),IF(M768="WON",((((N768-1)*J768)*'MONTH 2'!$B$2)+('MONTH 2'!$B$2*(N768-1))),IF(M768="PLACED",((((N768-1)*J768)*'MONTH 2'!$B$2)-'MONTH 2'!$B$2),IF(J768=0,-'MONTH 2'!$B$2,IF(J768=0,-'MONTH 2'!$B$2,-('MONTH 2'!$B$2*2)))))))*E768))</f>
        <v>0</v>
      </c>
      <c r="R768" s="27">
        <f>IF(ISBLANK(M768),,IF(U768&lt;&gt;1,((IF(M768="WON-EW",(((K768-1)*'MONTH 2'!$B$2)*(1-$B$3))+(((L768-1)*'MONTH 2'!$B$2)*(1-$B$3)),IF(M768="WON",(((K768-1)*'MONTH 2'!$B$2)*(1-$B$3)),IF(M768="PLACED",(((L768-1)*'MONTH 2'!$B$2)*(1-$B$3))-'MONTH 2'!$B$2,IF(J768=0,-'MONTH 2'!$B$2,-('MONTH 2'!$B$2*2))))))*E768),0))</f>
        <v>0</v>
      </c>
      <c r="U768">
        <f t="shared" si="24"/>
        <v>1</v>
      </c>
    </row>
    <row r="769" spans="8:21" ht="16" x14ac:dyDescent="0.2">
      <c r="H769" s="22"/>
      <c r="I769" s="22"/>
      <c r="J769" s="22"/>
      <c r="M769" s="17"/>
      <c r="N769" s="26">
        <f>((G769-1)*(1-(IF(H769="no",0,'MONTH 2'!$B$3)))+1)</f>
        <v>5.0000000000000044E-2</v>
      </c>
      <c r="O769" s="26">
        <f t="shared" si="25"/>
        <v>0</v>
      </c>
      <c r="P769" s="28">
        <f>IF(ISBLANK(M769),,IF(ISBLANK(F769),,(IF(M769="WON-EW",((((F769-1)*J769)*'MONTH 2'!$B$2)+('MONTH 2'!$B$2*(F769-1))),IF(M769="WON",((((F769-1)*J769)*'MONTH 2'!$B$2)+('MONTH 2'!$B$2*(F769-1))),IF(M769="PLACED",((((F769-1)*J769)*'MONTH 2'!$B$2)-'MONTH 2'!$B$2),IF(J769=0,-'MONTH 2'!$B$2,IF(J769=0,-'MONTH 2'!$B$2,-('MONTH 2'!$B$2*2)))))))*E769))</f>
        <v>0</v>
      </c>
      <c r="Q769" s="27">
        <f>IF(ISBLANK(M769),,IF(ISBLANK(G769),,(IF(M769="WON-EW",((((N769-1)*J769)*'MONTH 2'!$B$2)+('MONTH 2'!$B$2*(N769-1))),IF(M769="WON",((((N769-1)*J769)*'MONTH 2'!$B$2)+('MONTH 2'!$B$2*(N769-1))),IF(M769="PLACED",((((N769-1)*J769)*'MONTH 2'!$B$2)-'MONTH 2'!$B$2),IF(J769=0,-'MONTH 2'!$B$2,IF(J769=0,-'MONTH 2'!$B$2,-('MONTH 2'!$B$2*2)))))))*E769))</f>
        <v>0</v>
      </c>
      <c r="R769" s="27">
        <f>IF(ISBLANK(M769),,IF(U769&lt;&gt;1,((IF(M769="WON-EW",(((K769-1)*'MONTH 2'!$B$2)*(1-$B$3))+(((L769-1)*'MONTH 2'!$B$2)*(1-$B$3)),IF(M769="WON",(((K769-1)*'MONTH 2'!$B$2)*(1-$B$3)),IF(M769="PLACED",(((L769-1)*'MONTH 2'!$B$2)*(1-$B$3))-'MONTH 2'!$B$2,IF(J769=0,-'MONTH 2'!$B$2,-('MONTH 2'!$B$2*2))))))*E769),0))</f>
        <v>0</v>
      </c>
      <c r="U769">
        <f t="shared" si="24"/>
        <v>1</v>
      </c>
    </row>
    <row r="770" spans="8:21" ht="16" x14ac:dyDescent="0.2">
      <c r="H770" s="22"/>
      <c r="I770" s="22"/>
      <c r="J770" s="22"/>
      <c r="M770" s="17"/>
      <c r="N770" s="26">
        <f>((G770-1)*(1-(IF(H770="no",0,'MONTH 2'!$B$3)))+1)</f>
        <v>5.0000000000000044E-2</v>
      </c>
      <c r="O770" s="26">
        <f t="shared" si="25"/>
        <v>0</v>
      </c>
      <c r="P770" s="28">
        <f>IF(ISBLANK(M770),,IF(ISBLANK(F770),,(IF(M770="WON-EW",((((F770-1)*J770)*'MONTH 2'!$B$2)+('MONTH 2'!$B$2*(F770-1))),IF(M770="WON",((((F770-1)*J770)*'MONTH 2'!$B$2)+('MONTH 2'!$B$2*(F770-1))),IF(M770="PLACED",((((F770-1)*J770)*'MONTH 2'!$B$2)-'MONTH 2'!$B$2),IF(J770=0,-'MONTH 2'!$B$2,IF(J770=0,-'MONTH 2'!$B$2,-('MONTH 2'!$B$2*2)))))))*E770))</f>
        <v>0</v>
      </c>
      <c r="Q770" s="27">
        <f>IF(ISBLANK(M770),,IF(ISBLANK(G770),,(IF(M770="WON-EW",((((N770-1)*J770)*'MONTH 2'!$B$2)+('MONTH 2'!$B$2*(N770-1))),IF(M770="WON",((((N770-1)*J770)*'MONTH 2'!$B$2)+('MONTH 2'!$B$2*(N770-1))),IF(M770="PLACED",((((N770-1)*J770)*'MONTH 2'!$B$2)-'MONTH 2'!$B$2),IF(J770=0,-'MONTH 2'!$B$2,IF(J770=0,-'MONTH 2'!$B$2,-('MONTH 2'!$B$2*2)))))))*E770))</f>
        <v>0</v>
      </c>
      <c r="R770" s="27">
        <f>IF(ISBLANK(M770),,IF(U770&lt;&gt;1,((IF(M770="WON-EW",(((K770-1)*'MONTH 2'!$B$2)*(1-$B$3))+(((L770-1)*'MONTH 2'!$B$2)*(1-$B$3)),IF(M770="WON",(((K770-1)*'MONTH 2'!$B$2)*(1-$B$3)),IF(M770="PLACED",(((L770-1)*'MONTH 2'!$B$2)*(1-$B$3))-'MONTH 2'!$B$2,IF(J770=0,-'MONTH 2'!$B$2,-('MONTH 2'!$B$2*2))))))*E770),0))</f>
        <v>0</v>
      </c>
      <c r="U770">
        <f t="shared" si="24"/>
        <v>1</v>
      </c>
    </row>
    <row r="771" spans="8:21" ht="16" x14ac:dyDescent="0.2">
      <c r="H771" s="22"/>
      <c r="I771" s="22"/>
      <c r="J771" s="22"/>
      <c r="M771" s="17"/>
      <c r="N771" s="26">
        <f>((G771-1)*(1-(IF(H771="no",0,'MONTH 2'!$B$3)))+1)</f>
        <v>5.0000000000000044E-2</v>
      </c>
      <c r="O771" s="26">
        <f t="shared" si="25"/>
        <v>0</v>
      </c>
      <c r="P771" s="28">
        <f>IF(ISBLANK(M771),,IF(ISBLANK(F771),,(IF(M771="WON-EW",((((F771-1)*J771)*'MONTH 2'!$B$2)+('MONTH 2'!$B$2*(F771-1))),IF(M771="WON",((((F771-1)*J771)*'MONTH 2'!$B$2)+('MONTH 2'!$B$2*(F771-1))),IF(M771="PLACED",((((F771-1)*J771)*'MONTH 2'!$B$2)-'MONTH 2'!$B$2),IF(J771=0,-'MONTH 2'!$B$2,IF(J771=0,-'MONTH 2'!$B$2,-('MONTH 2'!$B$2*2)))))))*E771))</f>
        <v>0</v>
      </c>
      <c r="Q771" s="27">
        <f>IF(ISBLANK(M771),,IF(ISBLANK(G771),,(IF(M771="WON-EW",((((N771-1)*J771)*'MONTH 2'!$B$2)+('MONTH 2'!$B$2*(N771-1))),IF(M771="WON",((((N771-1)*J771)*'MONTH 2'!$B$2)+('MONTH 2'!$B$2*(N771-1))),IF(M771="PLACED",((((N771-1)*J771)*'MONTH 2'!$B$2)-'MONTH 2'!$B$2),IF(J771=0,-'MONTH 2'!$B$2,IF(J771=0,-'MONTH 2'!$B$2,-('MONTH 2'!$B$2*2)))))))*E771))</f>
        <v>0</v>
      </c>
      <c r="R771" s="27">
        <f>IF(ISBLANK(M771),,IF(U771&lt;&gt;1,((IF(M771="WON-EW",(((K771-1)*'MONTH 2'!$B$2)*(1-$B$3))+(((L771-1)*'MONTH 2'!$B$2)*(1-$B$3)),IF(M771="WON",(((K771-1)*'MONTH 2'!$B$2)*(1-$B$3)),IF(M771="PLACED",(((L771-1)*'MONTH 2'!$B$2)*(1-$B$3))-'MONTH 2'!$B$2,IF(J771=0,-'MONTH 2'!$B$2,-('MONTH 2'!$B$2*2))))))*E771),0))</f>
        <v>0</v>
      </c>
      <c r="U771">
        <f t="shared" si="24"/>
        <v>1</v>
      </c>
    </row>
    <row r="772" spans="8:21" ht="16" x14ac:dyDescent="0.2">
      <c r="H772" s="22"/>
      <c r="I772" s="22"/>
      <c r="J772" s="22"/>
      <c r="M772" s="17"/>
      <c r="N772" s="26">
        <f>((G772-1)*(1-(IF(H772="no",0,'MONTH 2'!$B$3)))+1)</f>
        <v>5.0000000000000044E-2</v>
      </c>
      <c r="O772" s="26">
        <f t="shared" si="25"/>
        <v>0</v>
      </c>
      <c r="P772" s="28">
        <f>IF(ISBLANK(M772),,IF(ISBLANK(F772),,(IF(M772="WON-EW",((((F772-1)*J772)*'MONTH 2'!$B$2)+('MONTH 2'!$B$2*(F772-1))),IF(M772="WON",((((F772-1)*J772)*'MONTH 2'!$B$2)+('MONTH 2'!$B$2*(F772-1))),IF(M772="PLACED",((((F772-1)*J772)*'MONTH 2'!$B$2)-'MONTH 2'!$B$2),IF(J772=0,-'MONTH 2'!$B$2,IF(J772=0,-'MONTH 2'!$B$2,-('MONTH 2'!$B$2*2)))))))*E772))</f>
        <v>0</v>
      </c>
      <c r="Q772" s="27">
        <f>IF(ISBLANK(M772),,IF(ISBLANK(G772),,(IF(M772="WON-EW",((((N772-1)*J772)*'MONTH 2'!$B$2)+('MONTH 2'!$B$2*(N772-1))),IF(M772="WON",((((N772-1)*J772)*'MONTH 2'!$B$2)+('MONTH 2'!$B$2*(N772-1))),IF(M772="PLACED",((((N772-1)*J772)*'MONTH 2'!$B$2)-'MONTH 2'!$B$2),IF(J772=0,-'MONTH 2'!$B$2,IF(J772=0,-'MONTH 2'!$B$2,-('MONTH 2'!$B$2*2)))))))*E772))</f>
        <v>0</v>
      </c>
      <c r="R772" s="27">
        <f>IF(ISBLANK(M772),,IF(U772&lt;&gt;1,((IF(M772="WON-EW",(((K772-1)*'MONTH 2'!$B$2)*(1-$B$3))+(((L772-1)*'MONTH 2'!$B$2)*(1-$B$3)),IF(M772="WON",(((K772-1)*'MONTH 2'!$B$2)*(1-$B$3)),IF(M772="PLACED",(((L772-1)*'MONTH 2'!$B$2)*(1-$B$3))-'MONTH 2'!$B$2,IF(J772=0,-'MONTH 2'!$B$2,-('MONTH 2'!$B$2*2))))))*E772),0))</f>
        <v>0</v>
      </c>
      <c r="U772">
        <f t="shared" si="24"/>
        <v>1</v>
      </c>
    </row>
    <row r="773" spans="8:21" ht="16" x14ac:dyDescent="0.2">
      <c r="H773" s="22"/>
      <c r="I773" s="22"/>
      <c r="J773" s="22"/>
      <c r="M773" s="17"/>
      <c r="N773" s="26">
        <f>((G773-1)*(1-(IF(H773="no",0,'MONTH 2'!$B$3)))+1)</f>
        <v>5.0000000000000044E-2</v>
      </c>
      <c r="O773" s="26">
        <f t="shared" si="25"/>
        <v>0</v>
      </c>
      <c r="P773" s="28">
        <f>IF(ISBLANK(M773),,IF(ISBLANK(F773),,(IF(M773="WON-EW",((((F773-1)*J773)*'MONTH 2'!$B$2)+('MONTH 2'!$B$2*(F773-1))),IF(M773="WON",((((F773-1)*J773)*'MONTH 2'!$B$2)+('MONTH 2'!$B$2*(F773-1))),IF(M773="PLACED",((((F773-1)*J773)*'MONTH 2'!$B$2)-'MONTH 2'!$B$2),IF(J773=0,-'MONTH 2'!$B$2,IF(J773=0,-'MONTH 2'!$B$2,-('MONTH 2'!$B$2*2)))))))*E773))</f>
        <v>0</v>
      </c>
      <c r="Q773" s="27">
        <f>IF(ISBLANK(M773),,IF(ISBLANK(G773),,(IF(M773="WON-EW",((((N773-1)*J773)*'MONTH 2'!$B$2)+('MONTH 2'!$B$2*(N773-1))),IF(M773="WON",((((N773-1)*J773)*'MONTH 2'!$B$2)+('MONTH 2'!$B$2*(N773-1))),IF(M773="PLACED",((((N773-1)*J773)*'MONTH 2'!$B$2)-'MONTH 2'!$B$2),IF(J773=0,-'MONTH 2'!$B$2,IF(J773=0,-'MONTH 2'!$B$2,-('MONTH 2'!$B$2*2)))))))*E773))</f>
        <v>0</v>
      </c>
      <c r="R773" s="27">
        <f>IF(ISBLANK(M773),,IF(U773&lt;&gt;1,((IF(M773="WON-EW",(((K773-1)*'MONTH 2'!$B$2)*(1-$B$3))+(((L773-1)*'MONTH 2'!$B$2)*(1-$B$3)),IF(M773="WON",(((K773-1)*'MONTH 2'!$B$2)*(1-$B$3)),IF(M773="PLACED",(((L773-1)*'MONTH 2'!$B$2)*(1-$B$3))-'MONTH 2'!$B$2,IF(J773=0,-'MONTH 2'!$B$2,-('MONTH 2'!$B$2*2))))))*E773),0))</f>
        <v>0</v>
      </c>
      <c r="U773">
        <f t="shared" si="24"/>
        <v>1</v>
      </c>
    </row>
    <row r="774" spans="8:21" ht="16" x14ac:dyDescent="0.2">
      <c r="H774" s="22"/>
      <c r="I774" s="22"/>
      <c r="J774" s="22"/>
      <c r="M774" s="17"/>
      <c r="N774" s="26">
        <f>((G774-1)*(1-(IF(H774="no",0,'MONTH 2'!$B$3)))+1)</f>
        <v>5.0000000000000044E-2</v>
      </c>
      <c r="O774" s="26">
        <f t="shared" si="25"/>
        <v>0</v>
      </c>
      <c r="P774" s="28">
        <f>IF(ISBLANK(M774),,IF(ISBLANK(F774),,(IF(M774="WON-EW",((((F774-1)*J774)*'MONTH 2'!$B$2)+('MONTH 2'!$B$2*(F774-1))),IF(M774="WON",((((F774-1)*J774)*'MONTH 2'!$B$2)+('MONTH 2'!$B$2*(F774-1))),IF(M774="PLACED",((((F774-1)*J774)*'MONTH 2'!$B$2)-'MONTH 2'!$B$2),IF(J774=0,-'MONTH 2'!$B$2,IF(J774=0,-'MONTH 2'!$B$2,-('MONTH 2'!$B$2*2)))))))*E774))</f>
        <v>0</v>
      </c>
      <c r="Q774" s="27">
        <f>IF(ISBLANK(M774),,IF(ISBLANK(G774),,(IF(M774="WON-EW",((((N774-1)*J774)*'MONTH 2'!$B$2)+('MONTH 2'!$B$2*(N774-1))),IF(M774="WON",((((N774-1)*J774)*'MONTH 2'!$B$2)+('MONTH 2'!$B$2*(N774-1))),IF(M774="PLACED",((((N774-1)*J774)*'MONTH 2'!$B$2)-'MONTH 2'!$B$2),IF(J774=0,-'MONTH 2'!$B$2,IF(J774=0,-'MONTH 2'!$B$2,-('MONTH 2'!$B$2*2)))))))*E774))</f>
        <v>0</v>
      </c>
      <c r="R774" s="27">
        <f>IF(ISBLANK(M774),,IF(U774&lt;&gt;1,((IF(M774="WON-EW",(((K774-1)*'MONTH 2'!$B$2)*(1-$B$3))+(((L774-1)*'MONTH 2'!$B$2)*(1-$B$3)),IF(M774="WON",(((K774-1)*'MONTH 2'!$B$2)*(1-$B$3)),IF(M774="PLACED",(((L774-1)*'MONTH 2'!$B$2)*(1-$B$3))-'MONTH 2'!$B$2,IF(J774=0,-'MONTH 2'!$B$2,-('MONTH 2'!$B$2*2))))))*E774),0))</f>
        <v>0</v>
      </c>
      <c r="U774">
        <f t="shared" si="24"/>
        <v>1</v>
      </c>
    </row>
    <row r="775" spans="8:21" ht="16" x14ac:dyDescent="0.2">
      <c r="H775" s="22"/>
      <c r="I775" s="22"/>
      <c r="J775" s="22"/>
      <c r="M775" s="17"/>
      <c r="N775" s="26">
        <f>((G775-1)*(1-(IF(H775="no",0,'MONTH 2'!$B$3)))+1)</f>
        <v>5.0000000000000044E-2</v>
      </c>
      <c r="O775" s="26">
        <f t="shared" si="25"/>
        <v>0</v>
      </c>
      <c r="P775" s="28">
        <f>IF(ISBLANK(M775),,IF(ISBLANK(F775),,(IF(M775="WON-EW",((((F775-1)*J775)*'MONTH 2'!$B$2)+('MONTH 2'!$B$2*(F775-1))),IF(M775="WON",((((F775-1)*J775)*'MONTH 2'!$B$2)+('MONTH 2'!$B$2*(F775-1))),IF(M775="PLACED",((((F775-1)*J775)*'MONTH 2'!$B$2)-'MONTH 2'!$B$2),IF(J775=0,-'MONTH 2'!$B$2,IF(J775=0,-'MONTH 2'!$B$2,-('MONTH 2'!$B$2*2)))))))*E775))</f>
        <v>0</v>
      </c>
      <c r="Q775" s="27">
        <f>IF(ISBLANK(M775),,IF(ISBLANK(G775),,(IF(M775="WON-EW",((((N775-1)*J775)*'MONTH 2'!$B$2)+('MONTH 2'!$B$2*(N775-1))),IF(M775="WON",((((N775-1)*J775)*'MONTH 2'!$B$2)+('MONTH 2'!$B$2*(N775-1))),IF(M775="PLACED",((((N775-1)*J775)*'MONTH 2'!$B$2)-'MONTH 2'!$B$2),IF(J775=0,-'MONTH 2'!$B$2,IF(J775=0,-'MONTH 2'!$B$2,-('MONTH 2'!$B$2*2)))))))*E775))</f>
        <v>0</v>
      </c>
      <c r="R775" s="27">
        <f>IF(ISBLANK(M775),,IF(U775&lt;&gt;1,((IF(M775="WON-EW",(((K775-1)*'MONTH 2'!$B$2)*(1-$B$3))+(((L775-1)*'MONTH 2'!$B$2)*(1-$B$3)),IF(M775="WON",(((K775-1)*'MONTH 2'!$B$2)*(1-$B$3)),IF(M775="PLACED",(((L775-1)*'MONTH 2'!$B$2)*(1-$B$3))-'MONTH 2'!$B$2,IF(J775=0,-'MONTH 2'!$B$2,-('MONTH 2'!$B$2*2))))))*E775),0))</f>
        <v>0</v>
      </c>
      <c r="U775">
        <f t="shared" si="24"/>
        <v>1</v>
      </c>
    </row>
    <row r="776" spans="8:21" ht="16" x14ac:dyDescent="0.2">
      <c r="H776" s="22"/>
      <c r="I776" s="22"/>
      <c r="J776" s="22"/>
      <c r="M776" s="17"/>
      <c r="N776" s="26">
        <f>((G776-1)*(1-(IF(H776="no",0,'MONTH 2'!$B$3)))+1)</f>
        <v>5.0000000000000044E-2</v>
      </c>
      <c r="O776" s="26">
        <f t="shared" si="25"/>
        <v>0</v>
      </c>
      <c r="P776" s="28">
        <f>IF(ISBLANK(M776),,IF(ISBLANK(F776),,(IF(M776="WON-EW",((((F776-1)*J776)*'MONTH 2'!$B$2)+('MONTH 2'!$B$2*(F776-1))),IF(M776="WON",((((F776-1)*J776)*'MONTH 2'!$B$2)+('MONTH 2'!$B$2*(F776-1))),IF(M776="PLACED",((((F776-1)*J776)*'MONTH 2'!$B$2)-'MONTH 2'!$B$2),IF(J776=0,-'MONTH 2'!$B$2,IF(J776=0,-'MONTH 2'!$B$2,-('MONTH 2'!$B$2*2)))))))*E776))</f>
        <v>0</v>
      </c>
      <c r="Q776" s="27">
        <f>IF(ISBLANK(M776),,IF(ISBLANK(G776),,(IF(M776="WON-EW",((((N776-1)*J776)*'MONTH 2'!$B$2)+('MONTH 2'!$B$2*(N776-1))),IF(M776="WON",((((N776-1)*J776)*'MONTH 2'!$B$2)+('MONTH 2'!$B$2*(N776-1))),IF(M776="PLACED",((((N776-1)*J776)*'MONTH 2'!$B$2)-'MONTH 2'!$B$2),IF(J776=0,-'MONTH 2'!$B$2,IF(J776=0,-'MONTH 2'!$B$2,-('MONTH 2'!$B$2*2)))))))*E776))</f>
        <v>0</v>
      </c>
      <c r="R776" s="27">
        <f>IF(ISBLANK(M776),,IF(U776&lt;&gt;1,((IF(M776="WON-EW",(((K776-1)*'MONTH 2'!$B$2)*(1-$B$3))+(((L776-1)*'MONTH 2'!$B$2)*(1-$B$3)),IF(M776="WON",(((K776-1)*'MONTH 2'!$B$2)*(1-$B$3)),IF(M776="PLACED",(((L776-1)*'MONTH 2'!$B$2)*(1-$B$3))-'MONTH 2'!$B$2,IF(J776=0,-'MONTH 2'!$B$2,-('MONTH 2'!$B$2*2))))))*E776),0))</f>
        <v>0</v>
      </c>
      <c r="U776">
        <f t="shared" si="24"/>
        <v>1</v>
      </c>
    </row>
    <row r="777" spans="8:21" ht="16" x14ac:dyDescent="0.2">
      <c r="H777" s="22"/>
      <c r="I777" s="22"/>
      <c r="J777" s="22"/>
      <c r="M777" s="17"/>
      <c r="N777" s="26">
        <f>((G777-1)*(1-(IF(H777="no",0,'MONTH 2'!$B$3)))+1)</f>
        <v>5.0000000000000044E-2</v>
      </c>
      <c r="O777" s="26">
        <f t="shared" si="25"/>
        <v>0</v>
      </c>
      <c r="P777" s="28">
        <f>IF(ISBLANK(M777),,IF(ISBLANK(F777),,(IF(M777="WON-EW",((((F777-1)*J777)*'MONTH 2'!$B$2)+('MONTH 2'!$B$2*(F777-1))),IF(M777="WON",((((F777-1)*J777)*'MONTH 2'!$B$2)+('MONTH 2'!$B$2*(F777-1))),IF(M777="PLACED",((((F777-1)*J777)*'MONTH 2'!$B$2)-'MONTH 2'!$B$2),IF(J777=0,-'MONTH 2'!$B$2,IF(J777=0,-'MONTH 2'!$B$2,-('MONTH 2'!$B$2*2)))))))*E777))</f>
        <v>0</v>
      </c>
      <c r="Q777" s="27">
        <f>IF(ISBLANK(M777),,IF(ISBLANK(G777),,(IF(M777="WON-EW",((((N777-1)*J777)*'MONTH 2'!$B$2)+('MONTH 2'!$B$2*(N777-1))),IF(M777="WON",((((N777-1)*J777)*'MONTH 2'!$B$2)+('MONTH 2'!$B$2*(N777-1))),IF(M777="PLACED",((((N777-1)*J777)*'MONTH 2'!$B$2)-'MONTH 2'!$B$2),IF(J777=0,-'MONTH 2'!$B$2,IF(J777=0,-'MONTH 2'!$B$2,-('MONTH 2'!$B$2*2)))))))*E777))</f>
        <v>0</v>
      </c>
      <c r="R777" s="27">
        <f>IF(ISBLANK(M777),,IF(U777&lt;&gt;1,((IF(M777="WON-EW",(((K777-1)*'MONTH 2'!$B$2)*(1-$B$3))+(((L777-1)*'MONTH 2'!$B$2)*(1-$B$3)),IF(M777="WON",(((K777-1)*'MONTH 2'!$B$2)*(1-$B$3)),IF(M777="PLACED",(((L777-1)*'MONTH 2'!$B$2)*(1-$B$3))-'MONTH 2'!$B$2,IF(J777=0,-'MONTH 2'!$B$2,-('MONTH 2'!$B$2*2))))))*E777),0))</f>
        <v>0</v>
      </c>
      <c r="U777">
        <f t="shared" si="24"/>
        <v>1</v>
      </c>
    </row>
    <row r="778" spans="8:21" ht="16" x14ac:dyDescent="0.2">
      <c r="H778" s="22"/>
      <c r="I778" s="22"/>
      <c r="J778" s="22"/>
      <c r="M778" s="17"/>
      <c r="N778" s="26">
        <f>((G778-1)*(1-(IF(H778="no",0,'MONTH 2'!$B$3)))+1)</f>
        <v>5.0000000000000044E-2</v>
      </c>
      <c r="O778" s="26">
        <f t="shared" si="25"/>
        <v>0</v>
      </c>
      <c r="P778" s="28">
        <f>IF(ISBLANK(M778),,IF(ISBLANK(F778),,(IF(M778="WON-EW",((((F778-1)*J778)*'MONTH 2'!$B$2)+('MONTH 2'!$B$2*(F778-1))),IF(M778="WON",((((F778-1)*J778)*'MONTH 2'!$B$2)+('MONTH 2'!$B$2*(F778-1))),IF(M778="PLACED",((((F778-1)*J778)*'MONTH 2'!$B$2)-'MONTH 2'!$B$2),IF(J778=0,-'MONTH 2'!$B$2,IF(J778=0,-'MONTH 2'!$B$2,-('MONTH 2'!$B$2*2)))))))*E778))</f>
        <v>0</v>
      </c>
      <c r="Q778" s="27">
        <f>IF(ISBLANK(M778),,IF(ISBLANK(G778),,(IF(M778="WON-EW",((((N778-1)*J778)*'MONTH 2'!$B$2)+('MONTH 2'!$B$2*(N778-1))),IF(M778="WON",((((N778-1)*J778)*'MONTH 2'!$B$2)+('MONTH 2'!$B$2*(N778-1))),IF(M778="PLACED",((((N778-1)*J778)*'MONTH 2'!$B$2)-'MONTH 2'!$B$2),IF(J778=0,-'MONTH 2'!$B$2,IF(J778=0,-'MONTH 2'!$B$2,-('MONTH 2'!$B$2*2)))))))*E778))</f>
        <v>0</v>
      </c>
      <c r="R778" s="27">
        <f>IF(ISBLANK(M778),,IF(U778&lt;&gt;1,((IF(M778="WON-EW",(((K778-1)*'MONTH 2'!$B$2)*(1-$B$3))+(((L778-1)*'MONTH 2'!$B$2)*(1-$B$3)),IF(M778="WON",(((K778-1)*'MONTH 2'!$B$2)*(1-$B$3)),IF(M778="PLACED",(((L778-1)*'MONTH 2'!$B$2)*(1-$B$3))-'MONTH 2'!$B$2,IF(J778=0,-'MONTH 2'!$B$2,-('MONTH 2'!$B$2*2))))))*E778),0))</f>
        <v>0</v>
      </c>
      <c r="U778">
        <f t="shared" si="24"/>
        <v>1</v>
      </c>
    </row>
    <row r="779" spans="8:21" ht="16" x14ac:dyDescent="0.2">
      <c r="H779" s="22"/>
      <c r="I779" s="22"/>
      <c r="J779" s="22"/>
      <c r="M779" s="17"/>
      <c r="N779" s="26">
        <f>((G779-1)*(1-(IF(H779="no",0,'MONTH 2'!$B$3)))+1)</f>
        <v>5.0000000000000044E-2</v>
      </c>
      <c r="O779" s="26">
        <f t="shared" si="25"/>
        <v>0</v>
      </c>
      <c r="P779" s="28">
        <f>IF(ISBLANK(M779),,IF(ISBLANK(F779),,(IF(M779="WON-EW",((((F779-1)*J779)*'MONTH 2'!$B$2)+('MONTH 2'!$B$2*(F779-1))),IF(M779="WON",((((F779-1)*J779)*'MONTH 2'!$B$2)+('MONTH 2'!$B$2*(F779-1))),IF(M779="PLACED",((((F779-1)*J779)*'MONTH 2'!$B$2)-'MONTH 2'!$B$2),IF(J779=0,-'MONTH 2'!$B$2,IF(J779=0,-'MONTH 2'!$B$2,-('MONTH 2'!$B$2*2)))))))*E779))</f>
        <v>0</v>
      </c>
      <c r="Q779" s="27">
        <f>IF(ISBLANK(M779),,IF(ISBLANK(G779),,(IF(M779="WON-EW",((((N779-1)*J779)*'MONTH 2'!$B$2)+('MONTH 2'!$B$2*(N779-1))),IF(M779="WON",((((N779-1)*J779)*'MONTH 2'!$B$2)+('MONTH 2'!$B$2*(N779-1))),IF(M779="PLACED",((((N779-1)*J779)*'MONTH 2'!$B$2)-'MONTH 2'!$B$2),IF(J779=0,-'MONTH 2'!$B$2,IF(J779=0,-'MONTH 2'!$B$2,-('MONTH 2'!$B$2*2)))))))*E779))</f>
        <v>0</v>
      </c>
      <c r="R779" s="27">
        <f>IF(ISBLANK(M779),,IF(U779&lt;&gt;1,((IF(M779="WON-EW",(((K779-1)*'MONTH 2'!$B$2)*(1-$B$3))+(((L779-1)*'MONTH 2'!$B$2)*(1-$B$3)),IF(M779="WON",(((K779-1)*'MONTH 2'!$B$2)*(1-$B$3)),IF(M779="PLACED",(((L779-1)*'MONTH 2'!$B$2)*(1-$B$3))-'MONTH 2'!$B$2,IF(J779=0,-'MONTH 2'!$B$2,-('MONTH 2'!$B$2*2))))))*E779),0))</f>
        <v>0</v>
      </c>
      <c r="U779">
        <f t="shared" si="24"/>
        <v>1</v>
      </c>
    </row>
    <row r="780" spans="8:21" ht="16" x14ac:dyDescent="0.2">
      <c r="H780" s="22"/>
      <c r="I780" s="22"/>
      <c r="J780" s="22"/>
      <c r="M780" s="17"/>
      <c r="N780" s="26">
        <f>((G780-1)*(1-(IF(H780="no",0,'MONTH 2'!$B$3)))+1)</f>
        <v>5.0000000000000044E-2</v>
      </c>
      <c r="O780" s="26">
        <f t="shared" si="25"/>
        <v>0</v>
      </c>
      <c r="P780" s="28">
        <f>IF(ISBLANK(M780),,IF(ISBLANK(F780),,(IF(M780="WON-EW",((((F780-1)*J780)*'MONTH 2'!$B$2)+('MONTH 2'!$B$2*(F780-1))),IF(M780="WON",((((F780-1)*J780)*'MONTH 2'!$B$2)+('MONTH 2'!$B$2*(F780-1))),IF(M780="PLACED",((((F780-1)*J780)*'MONTH 2'!$B$2)-'MONTH 2'!$B$2),IF(J780=0,-'MONTH 2'!$B$2,IF(J780=0,-'MONTH 2'!$B$2,-('MONTH 2'!$B$2*2)))))))*E780))</f>
        <v>0</v>
      </c>
      <c r="Q780" s="27">
        <f>IF(ISBLANK(M780),,IF(ISBLANK(G780),,(IF(M780="WON-EW",((((N780-1)*J780)*'MONTH 2'!$B$2)+('MONTH 2'!$B$2*(N780-1))),IF(M780="WON",((((N780-1)*J780)*'MONTH 2'!$B$2)+('MONTH 2'!$B$2*(N780-1))),IF(M780="PLACED",((((N780-1)*J780)*'MONTH 2'!$B$2)-'MONTH 2'!$B$2),IF(J780=0,-'MONTH 2'!$B$2,IF(J780=0,-'MONTH 2'!$B$2,-('MONTH 2'!$B$2*2)))))))*E780))</f>
        <v>0</v>
      </c>
      <c r="R780" s="27">
        <f>IF(ISBLANK(M780),,IF(U780&lt;&gt;1,((IF(M780="WON-EW",(((K780-1)*'MONTH 2'!$B$2)*(1-$B$3))+(((L780-1)*'MONTH 2'!$B$2)*(1-$B$3)),IF(M780="WON",(((K780-1)*'MONTH 2'!$B$2)*(1-$B$3)),IF(M780="PLACED",(((L780-1)*'MONTH 2'!$B$2)*(1-$B$3))-'MONTH 2'!$B$2,IF(J780=0,-'MONTH 2'!$B$2,-('MONTH 2'!$B$2*2))))))*E780),0))</f>
        <v>0</v>
      </c>
      <c r="U780">
        <f t="shared" si="24"/>
        <v>1</v>
      </c>
    </row>
    <row r="781" spans="8:21" ht="16" x14ac:dyDescent="0.2">
      <c r="H781" s="22"/>
      <c r="I781" s="22"/>
      <c r="J781" s="22"/>
      <c r="M781" s="17"/>
      <c r="N781" s="26">
        <f>((G781-1)*(1-(IF(H781="no",0,'MONTH 2'!$B$3)))+1)</f>
        <v>5.0000000000000044E-2</v>
      </c>
      <c r="O781" s="26">
        <f t="shared" si="25"/>
        <v>0</v>
      </c>
      <c r="P781" s="28">
        <f>IF(ISBLANK(M781),,IF(ISBLANK(F781),,(IF(M781="WON-EW",((((F781-1)*J781)*'MONTH 2'!$B$2)+('MONTH 2'!$B$2*(F781-1))),IF(M781="WON",((((F781-1)*J781)*'MONTH 2'!$B$2)+('MONTH 2'!$B$2*(F781-1))),IF(M781="PLACED",((((F781-1)*J781)*'MONTH 2'!$B$2)-'MONTH 2'!$B$2),IF(J781=0,-'MONTH 2'!$B$2,IF(J781=0,-'MONTH 2'!$B$2,-('MONTH 2'!$B$2*2)))))))*E781))</f>
        <v>0</v>
      </c>
      <c r="Q781" s="27">
        <f>IF(ISBLANK(M781),,IF(ISBLANK(G781),,(IF(M781="WON-EW",((((N781-1)*J781)*'MONTH 2'!$B$2)+('MONTH 2'!$B$2*(N781-1))),IF(M781="WON",((((N781-1)*J781)*'MONTH 2'!$B$2)+('MONTH 2'!$B$2*(N781-1))),IF(M781="PLACED",((((N781-1)*J781)*'MONTH 2'!$B$2)-'MONTH 2'!$B$2),IF(J781=0,-'MONTH 2'!$B$2,IF(J781=0,-'MONTH 2'!$B$2,-('MONTH 2'!$B$2*2)))))))*E781))</f>
        <v>0</v>
      </c>
      <c r="R781" s="27">
        <f>IF(ISBLANK(M781),,IF(U781&lt;&gt;1,((IF(M781="WON-EW",(((K781-1)*'MONTH 2'!$B$2)*(1-$B$3))+(((L781-1)*'MONTH 2'!$B$2)*(1-$B$3)),IF(M781="WON",(((K781-1)*'MONTH 2'!$B$2)*(1-$B$3)),IF(M781="PLACED",(((L781-1)*'MONTH 2'!$B$2)*(1-$B$3))-'MONTH 2'!$B$2,IF(J781=0,-'MONTH 2'!$B$2,-('MONTH 2'!$B$2*2))))))*E781),0))</f>
        <v>0</v>
      </c>
      <c r="U781">
        <f t="shared" si="24"/>
        <v>1</v>
      </c>
    </row>
    <row r="782" spans="8:21" ht="16" x14ac:dyDescent="0.2">
      <c r="H782" s="22"/>
      <c r="I782" s="22"/>
      <c r="J782" s="22"/>
      <c r="M782" s="17"/>
      <c r="N782" s="26">
        <f>((G782-1)*(1-(IF(H782="no",0,'MONTH 2'!$B$3)))+1)</f>
        <v>5.0000000000000044E-2</v>
      </c>
      <c r="O782" s="26">
        <f t="shared" si="25"/>
        <v>0</v>
      </c>
      <c r="P782" s="28">
        <f>IF(ISBLANK(M782),,IF(ISBLANK(F782),,(IF(M782="WON-EW",((((F782-1)*J782)*'MONTH 2'!$B$2)+('MONTH 2'!$B$2*(F782-1))),IF(M782="WON",((((F782-1)*J782)*'MONTH 2'!$B$2)+('MONTH 2'!$B$2*(F782-1))),IF(M782="PLACED",((((F782-1)*J782)*'MONTH 2'!$B$2)-'MONTH 2'!$B$2),IF(J782=0,-'MONTH 2'!$B$2,IF(J782=0,-'MONTH 2'!$B$2,-('MONTH 2'!$B$2*2)))))))*E782))</f>
        <v>0</v>
      </c>
      <c r="Q782" s="27">
        <f>IF(ISBLANK(M782),,IF(ISBLANK(G782),,(IF(M782="WON-EW",((((N782-1)*J782)*'MONTH 2'!$B$2)+('MONTH 2'!$B$2*(N782-1))),IF(M782="WON",((((N782-1)*J782)*'MONTH 2'!$B$2)+('MONTH 2'!$B$2*(N782-1))),IF(M782="PLACED",((((N782-1)*J782)*'MONTH 2'!$B$2)-'MONTH 2'!$B$2),IF(J782=0,-'MONTH 2'!$B$2,IF(J782=0,-'MONTH 2'!$B$2,-('MONTH 2'!$B$2*2)))))))*E782))</f>
        <v>0</v>
      </c>
      <c r="R782" s="27">
        <f>IF(ISBLANK(M782),,IF(U782&lt;&gt;1,((IF(M782="WON-EW",(((K782-1)*'MONTH 2'!$B$2)*(1-$B$3))+(((L782-1)*'MONTH 2'!$B$2)*(1-$B$3)),IF(M782="WON",(((K782-1)*'MONTH 2'!$B$2)*(1-$B$3)),IF(M782="PLACED",(((L782-1)*'MONTH 2'!$B$2)*(1-$B$3))-'MONTH 2'!$B$2,IF(J782=0,-'MONTH 2'!$B$2,-('MONTH 2'!$B$2*2))))))*E782),0))</f>
        <v>0</v>
      </c>
      <c r="U782">
        <f t="shared" si="24"/>
        <v>1</v>
      </c>
    </row>
    <row r="783" spans="8:21" ht="16" x14ac:dyDescent="0.2">
      <c r="H783" s="22"/>
      <c r="I783" s="22"/>
      <c r="J783" s="22"/>
      <c r="M783" s="17"/>
      <c r="N783" s="26">
        <f>((G783-1)*(1-(IF(H783="no",0,'MONTH 2'!$B$3)))+1)</f>
        <v>5.0000000000000044E-2</v>
      </c>
      <c r="O783" s="26">
        <f t="shared" si="25"/>
        <v>0</v>
      </c>
      <c r="P783" s="28">
        <f>IF(ISBLANK(M783),,IF(ISBLANK(F783),,(IF(M783="WON-EW",((((F783-1)*J783)*'MONTH 2'!$B$2)+('MONTH 2'!$B$2*(F783-1))),IF(M783="WON",((((F783-1)*J783)*'MONTH 2'!$B$2)+('MONTH 2'!$B$2*(F783-1))),IF(M783="PLACED",((((F783-1)*J783)*'MONTH 2'!$B$2)-'MONTH 2'!$B$2),IF(J783=0,-'MONTH 2'!$B$2,IF(J783=0,-'MONTH 2'!$B$2,-('MONTH 2'!$B$2*2)))))))*E783))</f>
        <v>0</v>
      </c>
      <c r="Q783" s="27">
        <f>IF(ISBLANK(M783),,IF(ISBLANK(G783),,(IF(M783="WON-EW",((((N783-1)*J783)*'MONTH 2'!$B$2)+('MONTH 2'!$B$2*(N783-1))),IF(M783="WON",((((N783-1)*J783)*'MONTH 2'!$B$2)+('MONTH 2'!$B$2*(N783-1))),IF(M783="PLACED",((((N783-1)*J783)*'MONTH 2'!$B$2)-'MONTH 2'!$B$2),IF(J783=0,-'MONTH 2'!$B$2,IF(J783=0,-'MONTH 2'!$B$2,-('MONTH 2'!$B$2*2)))))))*E783))</f>
        <v>0</v>
      </c>
      <c r="R783" s="27">
        <f>IF(ISBLANK(M783),,IF(U783&lt;&gt;1,((IF(M783="WON-EW",(((K783-1)*'MONTH 2'!$B$2)*(1-$B$3))+(((L783-1)*'MONTH 2'!$B$2)*(1-$B$3)),IF(M783="WON",(((K783-1)*'MONTH 2'!$B$2)*(1-$B$3)),IF(M783="PLACED",(((L783-1)*'MONTH 2'!$B$2)*(1-$B$3))-'MONTH 2'!$B$2,IF(J783=0,-'MONTH 2'!$B$2,-('MONTH 2'!$B$2*2))))))*E783),0))</f>
        <v>0</v>
      </c>
      <c r="U783">
        <f t="shared" si="24"/>
        <v>1</v>
      </c>
    </row>
    <row r="784" spans="8:21" ht="16" x14ac:dyDescent="0.2">
      <c r="H784" s="22"/>
      <c r="I784" s="22"/>
      <c r="J784" s="22"/>
      <c r="M784" s="17"/>
      <c r="N784" s="26">
        <f>((G784-1)*(1-(IF(H784="no",0,'MONTH 2'!$B$3)))+1)</f>
        <v>5.0000000000000044E-2</v>
      </c>
      <c r="O784" s="26">
        <f t="shared" si="25"/>
        <v>0</v>
      </c>
      <c r="P784" s="28">
        <f>IF(ISBLANK(M784),,IF(ISBLANK(F784),,(IF(M784="WON-EW",((((F784-1)*J784)*'MONTH 2'!$B$2)+('MONTH 2'!$B$2*(F784-1))),IF(M784="WON",((((F784-1)*J784)*'MONTH 2'!$B$2)+('MONTH 2'!$B$2*(F784-1))),IF(M784="PLACED",((((F784-1)*J784)*'MONTH 2'!$B$2)-'MONTH 2'!$B$2),IF(J784=0,-'MONTH 2'!$B$2,IF(J784=0,-'MONTH 2'!$B$2,-('MONTH 2'!$B$2*2)))))))*E784))</f>
        <v>0</v>
      </c>
      <c r="Q784" s="27">
        <f>IF(ISBLANK(M784),,IF(ISBLANK(G784),,(IF(M784="WON-EW",((((N784-1)*J784)*'MONTH 2'!$B$2)+('MONTH 2'!$B$2*(N784-1))),IF(M784="WON",((((N784-1)*J784)*'MONTH 2'!$B$2)+('MONTH 2'!$B$2*(N784-1))),IF(M784="PLACED",((((N784-1)*J784)*'MONTH 2'!$B$2)-'MONTH 2'!$B$2),IF(J784=0,-'MONTH 2'!$B$2,IF(J784=0,-'MONTH 2'!$B$2,-('MONTH 2'!$B$2*2)))))))*E784))</f>
        <v>0</v>
      </c>
      <c r="R784" s="27">
        <f>IF(ISBLANK(M784),,IF(U784&lt;&gt;1,((IF(M784="WON-EW",(((K784-1)*'MONTH 2'!$B$2)*(1-$B$3))+(((L784-1)*'MONTH 2'!$B$2)*(1-$B$3)),IF(M784="WON",(((K784-1)*'MONTH 2'!$B$2)*(1-$B$3)),IF(M784="PLACED",(((L784-1)*'MONTH 2'!$B$2)*(1-$B$3))-'MONTH 2'!$B$2,IF(J784=0,-'MONTH 2'!$B$2,-('MONTH 2'!$B$2*2))))))*E784),0))</f>
        <v>0</v>
      </c>
      <c r="U784">
        <f t="shared" si="24"/>
        <v>1</v>
      </c>
    </row>
    <row r="785" spans="8:21" ht="16" x14ac:dyDescent="0.2">
      <c r="H785" s="22"/>
      <c r="I785" s="22"/>
      <c r="J785" s="22"/>
      <c r="M785" s="17"/>
      <c r="N785" s="26">
        <f>((G785-1)*(1-(IF(H785="no",0,'MONTH 2'!$B$3)))+1)</f>
        <v>5.0000000000000044E-2</v>
      </c>
      <c r="O785" s="26">
        <f t="shared" si="25"/>
        <v>0</v>
      </c>
      <c r="P785" s="28">
        <f>IF(ISBLANK(M785),,IF(ISBLANK(F785),,(IF(M785="WON-EW",((((F785-1)*J785)*'MONTH 2'!$B$2)+('MONTH 2'!$B$2*(F785-1))),IF(M785="WON",((((F785-1)*J785)*'MONTH 2'!$B$2)+('MONTH 2'!$B$2*(F785-1))),IF(M785="PLACED",((((F785-1)*J785)*'MONTH 2'!$B$2)-'MONTH 2'!$B$2),IF(J785=0,-'MONTH 2'!$B$2,IF(J785=0,-'MONTH 2'!$B$2,-('MONTH 2'!$B$2*2)))))))*E785))</f>
        <v>0</v>
      </c>
      <c r="Q785" s="27">
        <f>IF(ISBLANK(M785),,IF(ISBLANK(G785),,(IF(M785="WON-EW",((((N785-1)*J785)*'MONTH 2'!$B$2)+('MONTH 2'!$B$2*(N785-1))),IF(M785="WON",((((N785-1)*J785)*'MONTH 2'!$B$2)+('MONTH 2'!$B$2*(N785-1))),IF(M785="PLACED",((((N785-1)*J785)*'MONTH 2'!$B$2)-'MONTH 2'!$B$2),IF(J785=0,-'MONTH 2'!$B$2,IF(J785=0,-'MONTH 2'!$B$2,-('MONTH 2'!$B$2*2)))))))*E785))</f>
        <v>0</v>
      </c>
      <c r="R785" s="27">
        <f>IF(ISBLANK(M785),,IF(U785&lt;&gt;1,((IF(M785="WON-EW",(((K785-1)*'MONTH 2'!$B$2)*(1-$B$3))+(((L785-1)*'MONTH 2'!$B$2)*(1-$B$3)),IF(M785="WON",(((K785-1)*'MONTH 2'!$B$2)*(1-$B$3)),IF(M785="PLACED",(((L785-1)*'MONTH 2'!$B$2)*(1-$B$3))-'MONTH 2'!$B$2,IF(J785=0,-'MONTH 2'!$B$2,-('MONTH 2'!$B$2*2))))))*E785),0))</f>
        <v>0</v>
      </c>
      <c r="U785">
        <f t="shared" si="24"/>
        <v>1</v>
      </c>
    </row>
    <row r="786" spans="8:21" ht="16" x14ac:dyDescent="0.2">
      <c r="H786" s="22"/>
      <c r="I786" s="22"/>
      <c r="J786" s="22"/>
      <c r="M786" s="17"/>
      <c r="N786" s="26">
        <f>((G786-1)*(1-(IF(H786="no",0,'MONTH 2'!$B$3)))+1)</f>
        <v>5.0000000000000044E-2</v>
      </c>
      <c r="O786" s="26">
        <f t="shared" si="25"/>
        <v>0</v>
      </c>
      <c r="P786" s="28">
        <f>IF(ISBLANK(M786),,IF(ISBLANK(F786),,(IF(M786="WON-EW",((((F786-1)*J786)*'MONTH 2'!$B$2)+('MONTH 2'!$B$2*(F786-1))),IF(M786="WON",((((F786-1)*J786)*'MONTH 2'!$B$2)+('MONTH 2'!$B$2*(F786-1))),IF(M786="PLACED",((((F786-1)*J786)*'MONTH 2'!$B$2)-'MONTH 2'!$B$2),IF(J786=0,-'MONTH 2'!$B$2,IF(J786=0,-'MONTH 2'!$B$2,-('MONTH 2'!$B$2*2)))))))*E786))</f>
        <v>0</v>
      </c>
      <c r="Q786" s="27">
        <f>IF(ISBLANK(M786),,IF(ISBLANK(G786),,(IF(M786="WON-EW",((((N786-1)*J786)*'MONTH 2'!$B$2)+('MONTH 2'!$B$2*(N786-1))),IF(M786="WON",((((N786-1)*J786)*'MONTH 2'!$B$2)+('MONTH 2'!$B$2*(N786-1))),IF(M786="PLACED",((((N786-1)*J786)*'MONTH 2'!$B$2)-'MONTH 2'!$B$2),IF(J786=0,-'MONTH 2'!$B$2,IF(J786=0,-'MONTH 2'!$B$2,-('MONTH 2'!$B$2*2)))))))*E786))</f>
        <v>0</v>
      </c>
      <c r="R786" s="27">
        <f>IF(ISBLANK(M786),,IF(U786&lt;&gt;1,((IF(M786="WON-EW",(((K786-1)*'MONTH 2'!$B$2)*(1-$B$3))+(((L786-1)*'MONTH 2'!$B$2)*(1-$B$3)),IF(M786="WON",(((K786-1)*'MONTH 2'!$B$2)*(1-$B$3)),IF(M786="PLACED",(((L786-1)*'MONTH 2'!$B$2)*(1-$B$3))-'MONTH 2'!$B$2,IF(J786=0,-'MONTH 2'!$B$2,-('MONTH 2'!$B$2*2))))))*E786),0))</f>
        <v>0</v>
      </c>
      <c r="U786">
        <f t="shared" si="24"/>
        <v>1</v>
      </c>
    </row>
    <row r="787" spans="8:21" ht="16" x14ac:dyDescent="0.2">
      <c r="H787" s="22"/>
      <c r="I787" s="22"/>
      <c r="J787" s="22"/>
      <c r="M787" s="17"/>
      <c r="N787" s="26">
        <f>((G787-1)*(1-(IF(H787="no",0,'MONTH 2'!$B$3)))+1)</f>
        <v>5.0000000000000044E-2</v>
      </c>
      <c r="O787" s="26">
        <f t="shared" si="25"/>
        <v>0</v>
      </c>
      <c r="P787" s="28">
        <f>IF(ISBLANK(M787),,IF(ISBLANK(F787),,(IF(M787="WON-EW",((((F787-1)*J787)*'MONTH 2'!$B$2)+('MONTH 2'!$B$2*(F787-1))),IF(M787="WON",((((F787-1)*J787)*'MONTH 2'!$B$2)+('MONTH 2'!$B$2*(F787-1))),IF(M787="PLACED",((((F787-1)*J787)*'MONTH 2'!$B$2)-'MONTH 2'!$B$2),IF(J787=0,-'MONTH 2'!$B$2,IF(J787=0,-'MONTH 2'!$B$2,-('MONTH 2'!$B$2*2)))))))*E787))</f>
        <v>0</v>
      </c>
      <c r="Q787" s="27">
        <f>IF(ISBLANK(M787),,IF(ISBLANK(G787),,(IF(M787="WON-EW",((((N787-1)*J787)*'MONTH 2'!$B$2)+('MONTH 2'!$B$2*(N787-1))),IF(M787="WON",((((N787-1)*J787)*'MONTH 2'!$B$2)+('MONTH 2'!$B$2*(N787-1))),IF(M787="PLACED",((((N787-1)*J787)*'MONTH 2'!$B$2)-'MONTH 2'!$B$2),IF(J787=0,-'MONTH 2'!$B$2,IF(J787=0,-'MONTH 2'!$B$2,-('MONTH 2'!$B$2*2)))))))*E787))</f>
        <v>0</v>
      </c>
      <c r="R787" s="27">
        <f>IF(ISBLANK(M787),,IF(U787&lt;&gt;1,((IF(M787="WON-EW",(((K787-1)*'MONTH 2'!$B$2)*(1-$B$3))+(((L787-1)*'MONTH 2'!$B$2)*(1-$B$3)),IF(M787="WON",(((K787-1)*'MONTH 2'!$B$2)*(1-$B$3)),IF(M787="PLACED",(((L787-1)*'MONTH 2'!$B$2)*(1-$B$3))-'MONTH 2'!$B$2,IF(J787=0,-'MONTH 2'!$B$2,-('MONTH 2'!$B$2*2))))))*E787),0))</f>
        <v>0</v>
      </c>
      <c r="U787">
        <f t="shared" si="24"/>
        <v>1</v>
      </c>
    </row>
    <row r="788" spans="8:21" ht="16" x14ac:dyDescent="0.2">
      <c r="H788" s="22"/>
      <c r="I788" s="22"/>
      <c r="J788" s="22"/>
      <c r="M788" s="17"/>
      <c r="N788" s="26">
        <f>((G788-1)*(1-(IF(H788="no",0,'MONTH 2'!$B$3)))+1)</f>
        <v>5.0000000000000044E-2</v>
      </c>
      <c r="O788" s="26">
        <f t="shared" si="25"/>
        <v>0</v>
      </c>
      <c r="P788" s="28">
        <f>IF(ISBLANK(M788),,IF(ISBLANK(F788),,(IF(M788="WON-EW",((((F788-1)*J788)*'MONTH 2'!$B$2)+('MONTH 2'!$B$2*(F788-1))),IF(M788="WON",((((F788-1)*J788)*'MONTH 2'!$B$2)+('MONTH 2'!$B$2*(F788-1))),IF(M788="PLACED",((((F788-1)*J788)*'MONTH 2'!$B$2)-'MONTH 2'!$B$2),IF(J788=0,-'MONTH 2'!$B$2,IF(J788=0,-'MONTH 2'!$B$2,-('MONTH 2'!$B$2*2)))))))*E788))</f>
        <v>0</v>
      </c>
      <c r="Q788" s="27">
        <f>IF(ISBLANK(M788),,IF(ISBLANK(G788),,(IF(M788="WON-EW",((((N788-1)*J788)*'MONTH 2'!$B$2)+('MONTH 2'!$B$2*(N788-1))),IF(M788="WON",((((N788-1)*J788)*'MONTH 2'!$B$2)+('MONTH 2'!$B$2*(N788-1))),IF(M788="PLACED",((((N788-1)*J788)*'MONTH 2'!$B$2)-'MONTH 2'!$B$2),IF(J788=0,-'MONTH 2'!$B$2,IF(J788=0,-'MONTH 2'!$B$2,-('MONTH 2'!$B$2*2)))))))*E788))</f>
        <v>0</v>
      </c>
      <c r="R788" s="27">
        <f>IF(ISBLANK(M788),,IF(U788&lt;&gt;1,((IF(M788="WON-EW",(((K788-1)*'MONTH 2'!$B$2)*(1-$B$3))+(((L788-1)*'MONTH 2'!$B$2)*(1-$B$3)),IF(M788="WON",(((K788-1)*'MONTH 2'!$B$2)*(1-$B$3)),IF(M788="PLACED",(((L788-1)*'MONTH 2'!$B$2)*(1-$B$3))-'MONTH 2'!$B$2,IF(J788=0,-'MONTH 2'!$B$2,-('MONTH 2'!$B$2*2))))))*E788),0))</f>
        <v>0</v>
      </c>
      <c r="U788">
        <f t="shared" si="24"/>
        <v>1</v>
      </c>
    </row>
    <row r="789" spans="8:21" ht="16" x14ac:dyDescent="0.2">
      <c r="H789" s="22"/>
      <c r="I789" s="22"/>
      <c r="J789" s="22"/>
      <c r="M789" s="17"/>
      <c r="N789" s="26">
        <f>((G789-1)*(1-(IF(H789="no",0,'MONTH 2'!$B$3)))+1)</f>
        <v>5.0000000000000044E-2</v>
      </c>
      <c r="O789" s="26">
        <f t="shared" si="25"/>
        <v>0</v>
      </c>
      <c r="P789" s="28">
        <f>IF(ISBLANK(M789),,IF(ISBLANK(F789),,(IF(M789="WON-EW",((((F789-1)*J789)*'MONTH 2'!$B$2)+('MONTH 2'!$B$2*(F789-1))),IF(M789="WON",((((F789-1)*J789)*'MONTH 2'!$B$2)+('MONTH 2'!$B$2*(F789-1))),IF(M789="PLACED",((((F789-1)*J789)*'MONTH 2'!$B$2)-'MONTH 2'!$B$2),IF(J789=0,-'MONTH 2'!$B$2,IF(J789=0,-'MONTH 2'!$B$2,-('MONTH 2'!$B$2*2)))))))*E789))</f>
        <v>0</v>
      </c>
      <c r="Q789" s="27">
        <f>IF(ISBLANK(M789),,IF(ISBLANK(G789),,(IF(M789="WON-EW",((((N789-1)*J789)*'MONTH 2'!$B$2)+('MONTH 2'!$B$2*(N789-1))),IF(M789="WON",((((N789-1)*J789)*'MONTH 2'!$B$2)+('MONTH 2'!$B$2*(N789-1))),IF(M789="PLACED",((((N789-1)*J789)*'MONTH 2'!$B$2)-'MONTH 2'!$B$2),IF(J789=0,-'MONTH 2'!$B$2,IF(J789=0,-'MONTH 2'!$B$2,-('MONTH 2'!$B$2*2)))))))*E789))</f>
        <v>0</v>
      </c>
      <c r="R789" s="27">
        <f>IF(ISBLANK(M789),,IF(U789&lt;&gt;1,((IF(M789="WON-EW",(((K789-1)*'MONTH 2'!$B$2)*(1-$B$3))+(((L789-1)*'MONTH 2'!$B$2)*(1-$B$3)),IF(M789="WON",(((K789-1)*'MONTH 2'!$B$2)*(1-$B$3)),IF(M789="PLACED",(((L789-1)*'MONTH 2'!$B$2)*(1-$B$3))-'MONTH 2'!$B$2,IF(J789=0,-'MONTH 2'!$B$2,-('MONTH 2'!$B$2*2))))))*E789),0))</f>
        <v>0</v>
      </c>
      <c r="U789">
        <f t="shared" si="24"/>
        <v>1</v>
      </c>
    </row>
    <row r="790" spans="8:21" ht="16" x14ac:dyDescent="0.2">
      <c r="H790" s="22"/>
      <c r="I790" s="22"/>
      <c r="J790" s="22"/>
      <c r="M790" s="17"/>
      <c r="N790" s="26">
        <f>((G790-1)*(1-(IF(H790="no",0,'MONTH 2'!$B$3)))+1)</f>
        <v>5.0000000000000044E-2</v>
      </c>
      <c r="O790" s="26">
        <f t="shared" si="25"/>
        <v>0</v>
      </c>
      <c r="P790" s="28">
        <f>IF(ISBLANK(M790),,IF(ISBLANK(F790),,(IF(M790="WON-EW",((((F790-1)*J790)*'MONTH 2'!$B$2)+('MONTH 2'!$B$2*(F790-1))),IF(M790="WON",((((F790-1)*J790)*'MONTH 2'!$B$2)+('MONTH 2'!$B$2*(F790-1))),IF(M790="PLACED",((((F790-1)*J790)*'MONTH 2'!$B$2)-'MONTH 2'!$B$2),IF(J790=0,-'MONTH 2'!$B$2,IF(J790=0,-'MONTH 2'!$B$2,-('MONTH 2'!$B$2*2)))))))*E790))</f>
        <v>0</v>
      </c>
      <c r="Q790" s="27">
        <f>IF(ISBLANK(M790),,IF(ISBLANK(G790),,(IF(M790="WON-EW",((((N790-1)*J790)*'MONTH 2'!$B$2)+('MONTH 2'!$B$2*(N790-1))),IF(M790="WON",((((N790-1)*J790)*'MONTH 2'!$B$2)+('MONTH 2'!$B$2*(N790-1))),IF(M790="PLACED",((((N790-1)*J790)*'MONTH 2'!$B$2)-'MONTH 2'!$B$2),IF(J790=0,-'MONTH 2'!$B$2,IF(J790=0,-'MONTH 2'!$B$2,-('MONTH 2'!$B$2*2)))))))*E790))</f>
        <v>0</v>
      </c>
      <c r="R790" s="27">
        <f>IF(ISBLANK(M790),,IF(U790&lt;&gt;1,((IF(M790="WON-EW",(((K790-1)*'MONTH 2'!$B$2)*(1-$B$3))+(((L790-1)*'MONTH 2'!$B$2)*(1-$B$3)),IF(M790="WON",(((K790-1)*'MONTH 2'!$B$2)*(1-$B$3)),IF(M790="PLACED",(((L790-1)*'MONTH 2'!$B$2)*(1-$B$3))-'MONTH 2'!$B$2,IF(J790=0,-'MONTH 2'!$B$2,-('MONTH 2'!$B$2*2))))))*E790),0))</f>
        <v>0</v>
      </c>
      <c r="U790">
        <f t="shared" si="24"/>
        <v>1</v>
      </c>
    </row>
    <row r="791" spans="8:21" ht="16" x14ac:dyDescent="0.2">
      <c r="H791" s="22"/>
      <c r="I791" s="22"/>
      <c r="J791" s="22"/>
      <c r="M791" s="17"/>
      <c r="N791" s="26">
        <f>((G791-1)*(1-(IF(H791="no",0,'MONTH 2'!$B$3)))+1)</f>
        <v>5.0000000000000044E-2</v>
      </c>
      <c r="O791" s="26">
        <f t="shared" si="25"/>
        <v>0</v>
      </c>
      <c r="P791" s="28">
        <f>IF(ISBLANK(M791),,IF(ISBLANK(F791),,(IF(M791="WON-EW",((((F791-1)*J791)*'MONTH 2'!$B$2)+('MONTH 2'!$B$2*(F791-1))),IF(M791="WON",((((F791-1)*J791)*'MONTH 2'!$B$2)+('MONTH 2'!$B$2*(F791-1))),IF(M791="PLACED",((((F791-1)*J791)*'MONTH 2'!$B$2)-'MONTH 2'!$B$2),IF(J791=0,-'MONTH 2'!$B$2,IF(J791=0,-'MONTH 2'!$B$2,-('MONTH 2'!$B$2*2)))))))*E791))</f>
        <v>0</v>
      </c>
      <c r="Q791" s="27">
        <f>IF(ISBLANK(M791),,IF(ISBLANK(G791),,(IF(M791="WON-EW",((((N791-1)*J791)*'MONTH 2'!$B$2)+('MONTH 2'!$B$2*(N791-1))),IF(M791="WON",((((N791-1)*J791)*'MONTH 2'!$B$2)+('MONTH 2'!$B$2*(N791-1))),IF(M791="PLACED",((((N791-1)*J791)*'MONTH 2'!$B$2)-'MONTH 2'!$B$2),IF(J791=0,-'MONTH 2'!$B$2,IF(J791=0,-'MONTH 2'!$B$2,-('MONTH 2'!$B$2*2)))))))*E791))</f>
        <v>0</v>
      </c>
      <c r="R791" s="27">
        <f>IF(ISBLANK(M791),,IF(U791&lt;&gt;1,((IF(M791="WON-EW",(((K791-1)*'MONTH 2'!$B$2)*(1-$B$3))+(((L791-1)*'MONTH 2'!$B$2)*(1-$B$3)),IF(M791="WON",(((K791-1)*'MONTH 2'!$B$2)*(1-$B$3)),IF(M791="PLACED",(((L791-1)*'MONTH 2'!$B$2)*(1-$B$3))-'MONTH 2'!$B$2,IF(J791=0,-'MONTH 2'!$B$2,-('MONTH 2'!$B$2*2))))))*E791),0))</f>
        <v>0</v>
      </c>
      <c r="U791">
        <f t="shared" si="24"/>
        <v>1</v>
      </c>
    </row>
    <row r="792" spans="8:21" ht="16" x14ac:dyDescent="0.2">
      <c r="H792" s="22"/>
      <c r="I792" s="22"/>
      <c r="J792" s="22"/>
      <c r="M792" s="17"/>
      <c r="N792" s="26">
        <f>((G792-1)*(1-(IF(H792="no",0,'MONTH 2'!$B$3)))+1)</f>
        <v>5.0000000000000044E-2</v>
      </c>
      <c r="O792" s="26">
        <f t="shared" si="25"/>
        <v>0</v>
      </c>
      <c r="P792" s="28">
        <f>IF(ISBLANK(M792),,IF(ISBLANK(F792),,(IF(M792="WON-EW",((((F792-1)*J792)*'MONTH 2'!$B$2)+('MONTH 2'!$B$2*(F792-1))),IF(M792="WON",((((F792-1)*J792)*'MONTH 2'!$B$2)+('MONTH 2'!$B$2*(F792-1))),IF(M792="PLACED",((((F792-1)*J792)*'MONTH 2'!$B$2)-'MONTH 2'!$B$2),IF(J792=0,-'MONTH 2'!$B$2,IF(J792=0,-'MONTH 2'!$B$2,-('MONTH 2'!$B$2*2)))))))*E792))</f>
        <v>0</v>
      </c>
      <c r="Q792" s="27">
        <f>IF(ISBLANK(M792),,IF(ISBLANK(G792),,(IF(M792="WON-EW",((((N792-1)*J792)*'MONTH 2'!$B$2)+('MONTH 2'!$B$2*(N792-1))),IF(M792="WON",((((N792-1)*J792)*'MONTH 2'!$B$2)+('MONTH 2'!$B$2*(N792-1))),IF(M792="PLACED",((((N792-1)*J792)*'MONTH 2'!$B$2)-'MONTH 2'!$B$2),IF(J792=0,-'MONTH 2'!$B$2,IF(J792=0,-'MONTH 2'!$B$2,-('MONTH 2'!$B$2*2)))))))*E792))</f>
        <v>0</v>
      </c>
      <c r="R792" s="27">
        <f>IF(ISBLANK(M792),,IF(U792&lt;&gt;1,((IF(M792="WON-EW",(((K792-1)*'MONTH 2'!$B$2)*(1-$B$3))+(((L792-1)*'MONTH 2'!$B$2)*(1-$B$3)),IF(M792="WON",(((K792-1)*'MONTH 2'!$B$2)*(1-$B$3)),IF(M792="PLACED",(((L792-1)*'MONTH 2'!$B$2)*(1-$B$3))-'MONTH 2'!$B$2,IF(J792=0,-'MONTH 2'!$B$2,-('MONTH 2'!$B$2*2))))))*E792),0))</f>
        <v>0</v>
      </c>
      <c r="U792">
        <f t="shared" si="24"/>
        <v>1</v>
      </c>
    </row>
    <row r="793" spans="8:21" ht="16" x14ac:dyDescent="0.2">
      <c r="H793" s="22"/>
      <c r="I793" s="22"/>
      <c r="J793" s="22"/>
      <c r="M793" s="17"/>
      <c r="N793" s="26">
        <f>((G793-1)*(1-(IF(H793="no",0,'MONTH 2'!$B$3)))+1)</f>
        <v>5.0000000000000044E-2</v>
      </c>
      <c r="O793" s="26">
        <f t="shared" si="25"/>
        <v>0</v>
      </c>
      <c r="P793" s="28">
        <f>IF(ISBLANK(M793),,IF(ISBLANK(F793),,(IF(M793="WON-EW",((((F793-1)*J793)*'MONTH 2'!$B$2)+('MONTH 2'!$B$2*(F793-1))),IF(M793="WON",((((F793-1)*J793)*'MONTH 2'!$B$2)+('MONTH 2'!$B$2*(F793-1))),IF(M793="PLACED",((((F793-1)*J793)*'MONTH 2'!$B$2)-'MONTH 2'!$B$2),IF(J793=0,-'MONTH 2'!$B$2,IF(J793=0,-'MONTH 2'!$B$2,-('MONTH 2'!$B$2*2)))))))*E793))</f>
        <v>0</v>
      </c>
      <c r="Q793" s="27">
        <f>IF(ISBLANK(M793),,IF(ISBLANK(G793),,(IF(M793="WON-EW",((((N793-1)*J793)*'MONTH 2'!$B$2)+('MONTH 2'!$B$2*(N793-1))),IF(M793="WON",((((N793-1)*J793)*'MONTH 2'!$B$2)+('MONTH 2'!$B$2*(N793-1))),IF(M793="PLACED",((((N793-1)*J793)*'MONTH 2'!$B$2)-'MONTH 2'!$B$2),IF(J793=0,-'MONTH 2'!$B$2,IF(J793=0,-'MONTH 2'!$B$2,-('MONTH 2'!$B$2*2)))))))*E793))</f>
        <v>0</v>
      </c>
      <c r="R793" s="27">
        <f>IF(ISBLANK(M793),,IF(U793&lt;&gt;1,((IF(M793="WON-EW",(((K793-1)*'MONTH 2'!$B$2)*(1-$B$3))+(((L793-1)*'MONTH 2'!$B$2)*(1-$B$3)),IF(M793="WON",(((K793-1)*'MONTH 2'!$B$2)*(1-$B$3)),IF(M793="PLACED",(((L793-1)*'MONTH 2'!$B$2)*(1-$B$3))-'MONTH 2'!$B$2,IF(J793=0,-'MONTH 2'!$B$2,-('MONTH 2'!$B$2*2))))))*E793),0))</f>
        <v>0</v>
      </c>
      <c r="U793">
        <f t="shared" si="24"/>
        <v>1</v>
      </c>
    </row>
    <row r="794" spans="8:21" ht="16" x14ac:dyDescent="0.2">
      <c r="H794" s="22"/>
      <c r="I794" s="22"/>
      <c r="J794" s="22"/>
      <c r="M794" s="17"/>
      <c r="N794" s="26">
        <f>((G794-1)*(1-(IF(H794="no",0,'MONTH 2'!$B$3)))+1)</f>
        <v>5.0000000000000044E-2</v>
      </c>
      <c r="O794" s="26">
        <f t="shared" si="25"/>
        <v>0</v>
      </c>
      <c r="P794" s="28">
        <f>IF(ISBLANK(M794),,IF(ISBLANK(F794),,(IF(M794="WON-EW",((((F794-1)*J794)*'MONTH 2'!$B$2)+('MONTH 2'!$B$2*(F794-1))),IF(M794="WON",((((F794-1)*J794)*'MONTH 2'!$B$2)+('MONTH 2'!$B$2*(F794-1))),IF(M794="PLACED",((((F794-1)*J794)*'MONTH 2'!$B$2)-'MONTH 2'!$B$2),IF(J794=0,-'MONTH 2'!$B$2,IF(J794=0,-'MONTH 2'!$B$2,-('MONTH 2'!$B$2*2)))))))*E794))</f>
        <v>0</v>
      </c>
      <c r="Q794" s="27">
        <f>IF(ISBLANK(M794),,IF(ISBLANK(G794),,(IF(M794="WON-EW",((((N794-1)*J794)*'MONTH 2'!$B$2)+('MONTH 2'!$B$2*(N794-1))),IF(M794="WON",((((N794-1)*J794)*'MONTH 2'!$B$2)+('MONTH 2'!$B$2*(N794-1))),IF(M794="PLACED",((((N794-1)*J794)*'MONTH 2'!$B$2)-'MONTH 2'!$B$2),IF(J794=0,-'MONTH 2'!$B$2,IF(J794=0,-'MONTH 2'!$B$2,-('MONTH 2'!$B$2*2)))))))*E794))</f>
        <v>0</v>
      </c>
      <c r="R794" s="27">
        <f>IF(ISBLANK(M794),,IF(U794&lt;&gt;1,((IF(M794="WON-EW",(((K794-1)*'MONTH 2'!$B$2)*(1-$B$3))+(((L794-1)*'MONTH 2'!$B$2)*(1-$B$3)),IF(M794="WON",(((K794-1)*'MONTH 2'!$B$2)*(1-$B$3)),IF(M794="PLACED",(((L794-1)*'MONTH 2'!$B$2)*(1-$B$3))-'MONTH 2'!$B$2,IF(J794=0,-'MONTH 2'!$B$2,-('MONTH 2'!$B$2*2))))))*E794),0))</f>
        <v>0</v>
      </c>
      <c r="U794">
        <f t="shared" si="24"/>
        <v>1</v>
      </c>
    </row>
    <row r="795" spans="8:21" ht="16" x14ac:dyDescent="0.2">
      <c r="H795" s="22"/>
      <c r="I795" s="22"/>
      <c r="J795" s="22"/>
      <c r="M795" s="17"/>
      <c r="N795" s="26">
        <f>((G795-1)*(1-(IF(H795="no",0,'MONTH 2'!$B$3)))+1)</f>
        <v>5.0000000000000044E-2</v>
      </c>
      <c r="O795" s="26">
        <f t="shared" si="25"/>
        <v>0</v>
      </c>
      <c r="P795" s="28">
        <f>IF(ISBLANK(M795),,IF(ISBLANK(F795),,(IF(M795="WON-EW",((((F795-1)*J795)*'MONTH 2'!$B$2)+('MONTH 2'!$B$2*(F795-1))),IF(M795="WON",((((F795-1)*J795)*'MONTH 2'!$B$2)+('MONTH 2'!$B$2*(F795-1))),IF(M795="PLACED",((((F795-1)*J795)*'MONTH 2'!$B$2)-'MONTH 2'!$B$2),IF(J795=0,-'MONTH 2'!$B$2,IF(J795=0,-'MONTH 2'!$B$2,-('MONTH 2'!$B$2*2)))))))*E795))</f>
        <v>0</v>
      </c>
      <c r="Q795" s="27">
        <f>IF(ISBLANK(M795),,IF(ISBLANK(G795),,(IF(M795="WON-EW",((((N795-1)*J795)*'MONTH 2'!$B$2)+('MONTH 2'!$B$2*(N795-1))),IF(M795="WON",((((N795-1)*J795)*'MONTH 2'!$B$2)+('MONTH 2'!$B$2*(N795-1))),IF(M795="PLACED",((((N795-1)*J795)*'MONTH 2'!$B$2)-'MONTH 2'!$B$2),IF(J795=0,-'MONTH 2'!$B$2,IF(J795=0,-'MONTH 2'!$B$2,-('MONTH 2'!$B$2*2)))))))*E795))</f>
        <v>0</v>
      </c>
      <c r="R795" s="27">
        <f>IF(ISBLANK(M795),,IF(U795&lt;&gt;1,((IF(M795="WON-EW",(((K795-1)*'MONTH 2'!$B$2)*(1-$B$3))+(((L795-1)*'MONTH 2'!$B$2)*(1-$B$3)),IF(M795="WON",(((K795-1)*'MONTH 2'!$B$2)*(1-$B$3)),IF(M795="PLACED",(((L795-1)*'MONTH 2'!$B$2)*(1-$B$3))-'MONTH 2'!$B$2,IF(J795=0,-'MONTH 2'!$B$2,-('MONTH 2'!$B$2*2))))))*E795),0))</f>
        <v>0</v>
      </c>
      <c r="U795">
        <f t="shared" si="24"/>
        <v>1</v>
      </c>
    </row>
    <row r="796" spans="8:21" ht="16" x14ac:dyDescent="0.2">
      <c r="H796" s="22"/>
      <c r="I796" s="22"/>
      <c r="J796" s="22"/>
      <c r="M796" s="17"/>
      <c r="N796" s="26">
        <f>((G796-1)*(1-(IF(H796="no",0,'MONTH 2'!$B$3)))+1)</f>
        <v>5.0000000000000044E-2</v>
      </c>
      <c r="O796" s="26">
        <f t="shared" si="25"/>
        <v>0</v>
      </c>
      <c r="P796" s="28">
        <f>IF(ISBLANK(M796),,IF(ISBLANK(F796),,(IF(M796="WON-EW",((((F796-1)*J796)*'MONTH 2'!$B$2)+('MONTH 2'!$B$2*(F796-1))),IF(M796="WON",((((F796-1)*J796)*'MONTH 2'!$B$2)+('MONTH 2'!$B$2*(F796-1))),IF(M796="PLACED",((((F796-1)*J796)*'MONTH 2'!$B$2)-'MONTH 2'!$B$2),IF(J796=0,-'MONTH 2'!$B$2,IF(J796=0,-'MONTH 2'!$B$2,-('MONTH 2'!$B$2*2)))))))*E796))</f>
        <v>0</v>
      </c>
      <c r="Q796" s="27">
        <f>IF(ISBLANK(M796),,IF(ISBLANK(G796),,(IF(M796="WON-EW",((((N796-1)*J796)*'MONTH 2'!$B$2)+('MONTH 2'!$B$2*(N796-1))),IF(M796="WON",((((N796-1)*J796)*'MONTH 2'!$B$2)+('MONTH 2'!$B$2*(N796-1))),IF(M796="PLACED",((((N796-1)*J796)*'MONTH 2'!$B$2)-'MONTH 2'!$B$2),IF(J796=0,-'MONTH 2'!$B$2,IF(J796=0,-'MONTH 2'!$B$2,-('MONTH 2'!$B$2*2)))))))*E796))</f>
        <v>0</v>
      </c>
      <c r="R796" s="27">
        <f>IF(ISBLANK(M796),,IF(U796&lt;&gt;1,((IF(M796="WON-EW",(((K796-1)*'MONTH 2'!$B$2)*(1-$B$3))+(((L796-1)*'MONTH 2'!$B$2)*(1-$B$3)),IF(M796="WON",(((K796-1)*'MONTH 2'!$B$2)*(1-$B$3)),IF(M796="PLACED",(((L796-1)*'MONTH 2'!$B$2)*(1-$B$3))-'MONTH 2'!$B$2,IF(J796=0,-'MONTH 2'!$B$2,-('MONTH 2'!$B$2*2))))))*E796),0))</f>
        <v>0</v>
      </c>
      <c r="U796">
        <f t="shared" si="24"/>
        <v>1</v>
      </c>
    </row>
    <row r="797" spans="8:21" ht="16" x14ac:dyDescent="0.2">
      <c r="H797" s="22"/>
      <c r="I797" s="22"/>
      <c r="J797" s="22"/>
      <c r="M797" s="17"/>
      <c r="N797" s="26">
        <f>((G797-1)*(1-(IF(H797="no",0,'MONTH 2'!$B$3)))+1)</f>
        <v>5.0000000000000044E-2</v>
      </c>
      <c r="O797" s="26">
        <f t="shared" si="25"/>
        <v>0</v>
      </c>
      <c r="P797" s="28">
        <f>IF(ISBLANK(M797),,IF(ISBLANK(F797),,(IF(M797="WON-EW",((((F797-1)*J797)*'MONTH 2'!$B$2)+('MONTH 2'!$B$2*(F797-1))),IF(M797="WON",((((F797-1)*J797)*'MONTH 2'!$B$2)+('MONTH 2'!$B$2*(F797-1))),IF(M797="PLACED",((((F797-1)*J797)*'MONTH 2'!$B$2)-'MONTH 2'!$B$2),IF(J797=0,-'MONTH 2'!$B$2,IF(J797=0,-'MONTH 2'!$B$2,-('MONTH 2'!$B$2*2)))))))*E797))</f>
        <v>0</v>
      </c>
      <c r="Q797" s="27">
        <f>IF(ISBLANK(M797),,IF(ISBLANK(G797),,(IF(M797="WON-EW",((((N797-1)*J797)*'MONTH 2'!$B$2)+('MONTH 2'!$B$2*(N797-1))),IF(M797="WON",((((N797-1)*J797)*'MONTH 2'!$B$2)+('MONTH 2'!$B$2*(N797-1))),IF(M797="PLACED",((((N797-1)*J797)*'MONTH 2'!$B$2)-'MONTH 2'!$B$2),IF(J797=0,-'MONTH 2'!$B$2,IF(J797=0,-'MONTH 2'!$B$2,-('MONTH 2'!$B$2*2)))))))*E797))</f>
        <v>0</v>
      </c>
      <c r="R797" s="27">
        <f>IF(ISBLANK(M797),,IF(U797&lt;&gt;1,((IF(M797="WON-EW",(((K797-1)*'MONTH 2'!$B$2)*(1-$B$3))+(((L797-1)*'MONTH 2'!$B$2)*(1-$B$3)),IF(M797="WON",(((K797-1)*'MONTH 2'!$B$2)*(1-$B$3)),IF(M797="PLACED",(((L797-1)*'MONTH 2'!$B$2)*(1-$B$3))-'MONTH 2'!$B$2,IF(J797=0,-'MONTH 2'!$B$2,-('MONTH 2'!$B$2*2))))))*E797),0))</f>
        <v>0</v>
      </c>
      <c r="U797">
        <f t="shared" ref="U797:U860" si="26">IF(ISBLANK(K797),1,IF(ISBLANK(L797),2,99))</f>
        <v>1</v>
      </c>
    </row>
    <row r="798" spans="8:21" ht="16" x14ac:dyDescent="0.2">
      <c r="H798" s="22"/>
      <c r="I798" s="22"/>
      <c r="J798" s="22"/>
      <c r="M798" s="17"/>
      <c r="N798" s="26">
        <f>((G798-1)*(1-(IF(H798="no",0,'MONTH 2'!$B$3)))+1)</f>
        <v>5.0000000000000044E-2</v>
      </c>
      <c r="O798" s="26">
        <f t="shared" si="25"/>
        <v>0</v>
      </c>
      <c r="P798" s="28">
        <f>IF(ISBLANK(M798),,IF(ISBLANK(F798),,(IF(M798="WON-EW",((((F798-1)*J798)*'MONTH 2'!$B$2)+('MONTH 2'!$B$2*(F798-1))),IF(M798="WON",((((F798-1)*J798)*'MONTH 2'!$B$2)+('MONTH 2'!$B$2*(F798-1))),IF(M798="PLACED",((((F798-1)*J798)*'MONTH 2'!$B$2)-'MONTH 2'!$B$2),IF(J798=0,-'MONTH 2'!$B$2,IF(J798=0,-'MONTH 2'!$B$2,-('MONTH 2'!$B$2*2)))))))*E798))</f>
        <v>0</v>
      </c>
      <c r="Q798" s="27">
        <f>IF(ISBLANK(M798),,IF(ISBLANK(G798),,(IF(M798="WON-EW",((((N798-1)*J798)*'MONTH 2'!$B$2)+('MONTH 2'!$B$2*(N798-1))),IF(M798="WON",((((N798-1)*J798)*'MONTH 2'!$B$2)+('MONTH 2'!$B$2*(N798-1))),IF(M798="PLACED",((((N798-1)*J798)*'MONTH 2'!$B$2)-'MONTH 2'!$B$2),IF(J798=0,-'MONTH 2'!$B$2,IF(J798=0,-'MONTH 2'!$B$2,-('MONTH 2'!$B$2*2)))))))*E798))</f>
        <v>0</v>
      </c>
      <c r="R798" s="27">
        <f>IF(ISBLANK(M798),,IF(U798&lt;&gt;1,((IF(M798="WON-EW",(((K798-1)*'MONTH 2'!$B$2)*(1-$B$3))+(((L798-1)*'MONTH 2'!$B$2)*(1-$B$3)),IF(M798="WON",(((K798-1)*'MONTH 2'!$B$2)*(1-$B$3)),IF(M798="PLACED",(((L798-1)*'MONTH 2'!$B$2)*(1-$B$3))-'MONTH 2'!$B$2,IF(J798=0,-'MONTH 2'!$B$2,-('MONTH 2'!$B$2*2))))))*E798),0))</f>
        <v>0</v>
      </c>
      <c r="U798">
        <f t="shared" si="26"/>
        <v>1</v>
      </c>
    </row>
    <row r="799" spans="8:21" ht="16" x14ac:dyDescent="0.2">
      <c r="H799" s="22"/>
      <c r="I799" s="22"/>
      <c r="J799" s="22"/>
      <c r="M799" s="17"/>
      <c r="N799" s="26">
        <f>((G799-1)*(1-(IF(H799="no",0,'MONTH 2'!$B$3)))+1)</f>
        <v>5.0000000000000044E-2</v>
      </c>
      <c r="O799" s="26">
        <f t="shared" si="25"/>
        <v>0</v>
      </c>
      <c r="P799" s="28">
        <f>IF(ISBLANK(M799),,IF(ISBLANK(F799),,(IF(M799="WON-EW",((((F799-1)*J799)*'MONTH 2'!$B$2)+('MONTH 2'!$B$2*(F799-1))),IF(M799="WON",((((F799-1)*J799)*'MONTH 2'!$B$2)+('MONTH 2'!$B$2*(F799-1))),IF(M799="PLACED",((((F799-1)*J799)*'MONTH 2'!$B$2)-'MONTH 2'!$B$2),IF(J799=0,-'MONTH 2'!$B$2,IF(J799=0,-'MONTH 2'!$B$2,-('MONTH 2'!$B$2*2)))))))*E799))</f>
        <v>0</v>
      </c>
      <c r="Q799" s="27">
        <f>IF(ISBLANK(M799),,IF(ISBLANK(G799),,(IF(M799="WON-EW",((((N799-1)*J799)*'MONTH 2'!$B$2)+('MONTH 2'!$B$2*(N799-1))),IF(M799="WON",((((N799-1)*J799)*'MONTH 2'!$B$2)+('MONTH 2'!$B$2*(N799-1))),IF(M799="PLACED",((((N799-1)*J799)*'MONTH 2'!$B$2)-'MONTH 2'!$B$2),IF(J799=0,-'MONTH 2'!$B$2,IF(J799=0,-'MONTH 2'!$B$2,-('MONTH 2'!$B$2*2)))))))*E799))</f>
        <v>0</v>
      </c>
      <c r="R799" s="27">
        <f>IF(ISBLANK(M799),,IF(U799&lt;&gt;1,((IF(M799="WON-EW",(((K799-1)*'MONTH 2'!$B$2)*(1-$B$3))+(((L799-1)*'MONTH 2'!$B$2)*(1-$B$3)),IF(M799="WON",(((K799-1)*'MONTH 2'!$B$2)*(1-$B$3)),IF(M799="PLACED",(((L799-1)*'MONTH 2'!$B$2)*(1-$B$3))-'MONTH 2'!$B$2,IF(J799=0,-'MONTH 2'!$B$2,-('MONTH 2'!$B$2*2))))))*E799),0))</f>
        <v>0</v>
      </c>
      <c r="U799">
        <f t="shared" si="26"/>
        <v>1</v>
      </c>
    </row>
    <row r="800" spans="8:21" ht="16" x14ac:dyDescent="0.2">
      <c r="H800" s="22"/>
      <c r="I800" s="22"/>
      <c r="J800" s="22"/>
      <c r="M800" s="17"/>
      <c r="N800" s="26">
        <f>((G800-1)*(1-(IF(H800="no",0,'MONTH 2'!$B$3)))+1)</f>
        <v>5.0000000000000044E-2</v>
      </c>
      <c r="O800" s="26">
        <f t="shared" si="25"/>
        <v>0</v>
      </c>
      <c r="P800" s="28">
        <f>IF(ISBLANK(M800),,IF(ISBLANK(F800),,(IF(M800="WON-EW",((((F800-1)*J800)*'MONTH 2'!$B$2)+('MONTH 2'!$B$2*(F800-1))),IF(M800="WON",((((F800-1)*J800)*'MONTH 2'!$B$2)+('MONTH 2'!$B$2*(F800-1))),IF(M800="PLACED",((((F800-1)*J800)*'MONTH 2'!$B$2)-'MONTH 2'!$B$2),IF(J800=0,-'MONTH 2'!$B$2,IF(J800=0,-'MONTH 2'!$B$2,-('MONTH 2'!$B$2*2)))))))*E800))</f>
        <v>0</v>
      </c>
      <c r="Q800" s="27">
        <f>IF(ISBLANK(M800),,IF(ISBLANK(G800),,(IF(M800="WON-EW",((((N800-1)*J800)*'MONTH 2'!$B$2)+('MONTH 2'!$B$2*(N800-1))),IF(M800="WON",((((N800-1)*J800)*'MONTH 2'!$B$2)+('MONTH 2'!$B$2*(N800-1))),IF(M800="PLACED",((((N800-1)*J800)*'MONTH 2'!$B$2)-'MONTH 2'!$B$2),IF(J800=0,-'MONTH 2'!$B$2,IF(J800=0,-'MONTH 2'!$B$2,-('MONTH 2'!$B$2*2)))))))*E800))</f>
        <v>0</v>
      </c>
      <c r="R800" s="27">
        <f>IF(ISBLANK(M800),,IF(U800&lt;&gt;1,((IF(M800="WON-EW",(((K800-1)*'MONTH 2'!$B$2)*(1-$B$3))+(((L800-1)*'MONTH 2'!$B$2)*(1-$B$3)),IF(M800="WON",(((K800-1)*'MONTH 2'!$B$2)*(1-$B$3)),IF(M800="PLACED",(((L800-1)*'MONTH 2'!$B$2)*(1-$B$3))-'MONTH 2'!$B$2,IF(J800=0,-'MONTH 2'!$B$2,-('MONTH 2'!$B$2*2))))))*E800),0))</f>
        <v>0</v>
      </c>
      <c r="U800">
        <f t="shared" si="26"/>
        <v>1</v>
      </c>
    </row>
    <row r="801" spans="8:21" ht="16" x14ac:dyDescent="0.2">
      <c r="H801" s="22"/>
      <c r="I801" s="22"/>
      <c r="J801" s="22"/>
      <c r="M801" s="17"/>
      <c r="N801" s="26">
        <f>((G801-1)*(1-(IF(H801="no",0,'MONTH 2'!$B$3)))+1)</f>
        <v>5.0000000000000044E-2</v>
      </c>
      <c r="O801" s="26">
        <f t="shared" si="25"/>
        <v>0</v>
      </c>
      <c r="P801" s="28">
        <f>IF(ISBLANK(M801),,IF(ISBLANK(F801),,(IF(M801="WON-EW",((((F801-1)*J801)*'MONTH 2'!$B$2)+('MONTH 2'!$B$2*(F801-1))),IF(M801="WON",((((F801-1)*J801)*'MONTH 2'!$B$2)+('MONTH 2'!$B$2*(F801-1))),IF(M801="PLACED",((((F801-1)*J801)*'MONTH 2'!$B$2)-'MONTH 2'!$B$2),IF(J801=0,-'MONTH 2'!$B$2,IF(J801=0,-'MONTH 2'!$B$2,-('MONTH 2'!$B$2*2)))))))*E801))</f>
        <v>0</v>
      </c>
      <c r="Q801" s="27">
        <f>IF(ISBLANK(M801),,IF(ISBLANK(G801),,(IF(M801="WON-EW",((((N801-1)*J801)*'MONTH 2'!$B$2)+('MONTH 2'!$B$2*(N801-1))),IF(M801="WON",((((N801-1)*J801)*'MONTH 2'!$B$2)+('MONTH 2'!$B$2*(N801-1))),IF(M801="PLACED",((((N801-1)*J801)*'MONTH 2'!$B$2)-'MONTH 2'!$B$2),IF(J801=0,-'MONTH 2'!$B$2,IF(J801=0,-'MONTH 2'!$B$2,-('MONTH 2'!$B$2*2)))))))*E801))</f>
        <v>0</v>
      </c>
      <c r="R801" s="27">
        <f>IF(ISBLANK(M801),,IF(U801&lt;&gt;1,((IF(M801="WON-EW",(((K801-1)*'MONTH 2'!$B$2)*(1-$B$3))+(((L801-1)*'MONTH 2'!$B$2)*(1-$B$3)),IF(M801="WON",(((K801-1)*'MONTH 2'!$B$2)*(1-$B$3)),IF(M801="PLACED",(((L801-1)*'MONTH 2'!$B$2)*(1-$B$3))-'MONTH 2'!$B$2,IF(J801=0,-'MONTH 2'!$B$2,-('MONTH 2'!$B$2*2))))))*E801),0))</f>
        <v>0</v>
      </c>
      <c r="U801">
        <f t="shared" si="26"/>
        <v>1</v>
      </c>
    </row>
    <row r="802" spans="8:21" ht="16" x14ac:dyDescent="0.2">
      <c r="H802" s="22"/>
      <c r="I802" s="22"/>
      <c r="J802" s="22"/>
      <c r="M802" s="17"/>
      <c r="N802" s="26">
        <f>((G802-1)*(1-(IF(H802="no",0,'MONTH 2'!$B$3)))+1)</f>
        <v>5.0000000000000044E-2</v>
      </c>
      <c r="O802" s="26">
        <f t="shared" si="25"/>
        <v>0</v>
      </c>
      <c r="P802" s="28">
        <f>IF(ISBLANK(M802),,IF(ISBLANK(F802),,(IF(M802="WON-EW",((((F802-1)*J802)*'MONTH 2'!$B$2)+('MONTH 2'!$B$2*(F802-1))),IF(M802="WON",((((F802-1)*J802)*'MONTH 2'!$B$2)+('MONTH 2'!$B$2*(F802-1))),IF(M802="PLACED",((((F802-1)*J802)*'MONTH 2'!$B$2)-'MONTH 2'!$B$2),IF(J802=0,-'MONTH 2'!$B$2,IF(J802=0,-'MONTH 2'!$B$2,-('MONTH 2'!$B$2*2)))))))*E802))</f>
        <v>0</v>
      </c>
      <c r="Q802" s="27">
        <f>IF(ISBLANK(M802),,IF(ISBLANK(G802),,(IF(M802="WON-EW",((((N802-1)*J802)*'MONTH 2'!$B$2)+('MONTH 2'!$B$2*(N802-1))),IF(M802="WON",((((N802-1)*J802)*'MONTH 2'!$B$2)+('MONTH 2'!$B$2*(N802-1))),IF(M802="PLACED",((((N802-1)*J802)*'MONTH 2'!$B$2)-'MONTH 2'!$B$2),IF(J802=0,-'MONTH 2'!$B$2,IF(J802=0,-'MONTH 2'!$B$2,-('MONTH 2'!$B$2*2)))))))*E802))</f>
        <v>0</v>
      </c>
      <c r="R802" s="27">
        <f>IF(ISBLANK(M802),,IF(U802&lt;&gt;1,((IF(M802="WON-EW",(((K802-1)*'MONTH 2'!$B$2)*(1-$B$3))+(((L802-1)*'MONTH 2'!$B$2)*(1-$B$3)),IF(M802="WON",(((K802-1)*'MONTH 2'!$B$2)*(1-$B$3)),IF(M802="PLACED",(((L802-1)*'MONTH 2'!$B$2)*(1-$B$3))-'MONTH 2'!$B$2,IF(J802=0,-'MONTH 2'!$B$2,-('MONTH 2'!$B$2*2))))))*E802),0))</f>
        <v>0</v>
      </c>
      <c r="U802">
        <f t="shared" si="26"/>
        <v>1</v>
      </c>
    </row>
    <row r="803" spans="8:21" ht="16" x14ac:dyDescent="0.2">
      <c r="H803" s="22"/>
      <c r="I803" s="22"/>
      <c r="J803" s="22"/>
      <c r="M803" s="17"/>
      <c r="N803" s="26">
        <f>((G803-1)*(1-(IF(H803="no",0,'MONTH 2'!$B$3)))+1)</f>
        <v>5.0000000000000044E-2</v>
      </c>
      <c r="O803" s="26">
        <f t="shared" ref="O803:O866" si="27">E803*IF(I803="yes",2,1)</f>
        <v>0</v>
      </c>
      <c r="P803" s="28">
        <f>IF(ISBLANK(M803),,IF(ISBLANK(F803),,(IF(M803="WON-EW",((((F803-1)*J803)*'MONTH 2'!$B$2)+('MONTH 2'!$B$2*(F803-1))),IF(M803="WON",((((F803-1)*J803)*'MONTH 2'!$B$2)+('MONTH 2'!$B$2*(F803-1))),IF(M803="PLACED",((((F803-1)*J803)*'MONTH 2'!$B$2)-'MONTH 2'!$B$2),IF(J803=0,-'MONTH 2'!$B$2,IF(J803=0,-'MONTH 2'!$B$2,-('MONTH 2'!$B$2*2)))))))*E803))</f>
        <v>0</v>
      </c>
      <c r="Q803" s="27">
        <f>IF(ISBLANK(M803),,IF(ISBLANK(G803),,(IF(M803="WON-EW",((((N803-1)*J803)*'MONTH 2'!$B$2)+('MONTH 2'!$B$2*(N803-1))),IF(M803="WON",((((N803-1)*J803)*'MONTH 2'!$B$2)+('MONTH 2'!$B$2*(N803-1))),IF(M803="PLACED",((((N803-1)*J803)*'MONTH 2'!$B$2)-'MONTH 2'!$B$2),IF(J803=0,-'MONTH 2'!$B$2,IF(J803=0,-'MONTH 2'!$B$2,-('MONTH 2'!$B$2*2)))))))*E803))</f>
        <v>0</v>
      </c>
      <c r="R803" s="27">
        <f>IF(ISBLANK(M803),,IF(U803&lt;&gt;1,((IF(M803="WON-EW",(((K803-1)*'MONTH 2'!$B$2)*(1-$B$3))+(((L803-1)*'MONTH 2'!$B$2)*(1-$B$3)),IF(M803="WON",(((K803-1)*'MONTH 2'!$B$2)*(1-$B$3)),IF(M803="PLACED",(((L803-1)*'MONTH 2'!$B$2)*(1-$B$3))-'MONTH 2'!$B$2,IF(J803=0,-'MONTH 2'!$B$2,-('MONTH 2'!$B$2*2))))))*E803),0))</f>
        <v>0</v>
      </c>
      <c r="U803">
        <f t="shared" si="26"/>
        <v>1</v>
      </c>
    </row>
    <row r="804" spans="8:21" ht="16" x14ac:dyDescent="0.2">
      <c r="H804" s="22"/>
      <c r="I804" s="22"/>
      <c r="J804" s="22"/>
      <c r="M804" s="17"/>
      <c r="N804" s="26">
        <f>((G804-1)*(1-(IF(H804="no",0,'MONTH 2'!$B$3)))+1)</f>
        <v>5.0000000000000044E-2</v>
      </c>
      <c r="O804" s="26">
        <f t="shared" si="27"/>
        <v>0</v>
      </c>
      <c r="P804" s="28">
        <f>IF(ISBLANK(M804),,IF(ISBLANK(F804),,(IF(M804="WON-EW",((((F804-1)*J804)*'MONTH 2'!$B$2)+('MONTH 2'!$B$2*(F804-1))),IF(M804="WON",((((F804-1)*J804)*'MONTH 2'!$B$2)+('MONTH 2'!$B$2*(F804-1))),IF(M804="PLACED",((((F804-1)*J804)*'MONTH 2'!$B$2)-'MONTH 2'!$B$2),IF(J804=0,-'MONTH 2'!$B$2,IF(J804=0,-'MONTH 2'!$B$2,-('MONTH 2'!$B$2*2)))))))*E804))</f>
        <v>0</v>
      </c>
      <c r="Q804" s="27">
        <f>IF(ISBLANK(M804),,IF(ISBLANK(G804),,(IF(M804="WON-EW",((((N804-1)*J804)*'MONTH 2'!$B$2)+('MONTH 2'!$B$2*(N804-1))),IF(M804="WON",((((N804-1)*J804)*'MONTH 2'!$B$2)+('MONTH 2'!$B$2*(N804-1))),IF(M804="PLACED",((((N804-1)*J804)*'MONTH 2'!$B$2)-'MONTH 2'!$B$2),IF(J804=0,-'MONTH 2'!$B$2,IF(J804=0,-'MONTH 2'!$B$2,-('MONTH 2'!$B$2*2)))))))*E804))</f>
        <v>0</v>
      </c>
      <c r="R804" s="27">
        <f>IF(ISBLANK(M804),,IF(U804&lt;&gt;1,((IF(M804="WON-EW",(((K804-1)*'MONTH 2'!$B$2)*(1-$B$3))+(((L804-1)*'MONTH 2'!$B$2)*(1-$B$3)),IF(M804="WON",(((K804-1)*'MONTH 2'!$B$2)*(1-$B$3)),IF(M804="PLACED",(((L804-1)*'MONTH 2'!$B$2)*(1-$B$3))-'MONTH 2'!$B$2,IF(J804=0,-'MONTH 2'!$B$2,-('MONTH 2'!$B$2*2))))))*E804),0))</f>
        <v>0</v>
      </c>
      <c r="U804">
        <f t="shared" si="26"/>
        <v>1</v>
      </c>
    </row>
    <row r="805" spans="8:21" ht="16" x14ac:dyDescent="0.2">
      <c r="H805" s="22"/>
      <c r="I805" s="22"/>
      <c r="J805" s="22"/>
      <c r="M805" s="17"/>
      <c r="N805" s="26">
        <f>((G805-1)*(1-(IF(H805="no",0,'MONTH 2'!$B$3)))+1)</f>
        <v>5.0000000000000044E-2</v>
      </c>
      <c r="O805" s="26">
        <f t="shared" si="27"/>
        <v>0</v>
      </c>
      <c r="P805" s="28">
        <f>IF(ISBLANK(M805),,IF(ISBLANK(F805),,(IF(M805="WON-EW",((((F805-1)*J805)*'MONTH 2'!$B$2)+('MONTH 2'!$B$2*(F805-1))),IF(M805="WON",((((F805-1)*J805)*'MONTH 2'!$B$2)+('MONTH 2'!$B$2*(F805-1))),IF(M805="PLACED",((((F805-1)*J805)*'MONTH 2'!$B$2)-'MONTH 2'!$B$2),IF(J805=0,-'MONTH 2'!$B$2,IF(J805=0,-'MONTH 2'!$B$2,-('MONTH 2'!$B$2*2)))))))*E805))</f>
        <v>0</v>
      </c>
      <c r="Q805" s="27">
        <f>IF(ISBLANK(M805),,IF(ISBLANK(G805),,(IF(M805="WON-EW",((((N805-1)*J805)*'MONTH 2'!$B$2)+('MONTH 2'!$B$2*(N805-1))),IF(M805="WON",((((N805-1)*J805)*'MONTH 2'!$B$2)+('MONTH 2'!$B$2*(N805-1))),IF(M805="PLACED",((((N805-1)*J805)*'MONTH 2'!$B$2)-'MONTH 2'!$B$2),IF(J805=0,-'MONTH 2'!$B$2,IF(J805=0,-'MONTH 2'!$B$2,-('MONTH 2'!$B$2*2)))))))*E805))</f>
        <v>0</v>
      </c>
      <c r="R805" s="27">
        <f>IF(ISBLANK(M805),,IF(U805&lt;&gt;1,((IF(M805="WON-EW",(((K805-1)*'MONTH 2'!$B$2)*(1-$B$3))+(((L805-1)*'MONTH 2'!$B$2)*(1-$B$3)),IF(M805="WON",(((K805-1)*'MONTH 2'!$B$2)*(1-$B$3)),IF(M805="PLACED",(((L805-1)*'MONTH 2'!$B$2)*(1-$B$3))-'MONTH 2'!$B$2,IF(J805=0,-'MONTH 2'!$B$2,-('MONTH 2'!$B$2*2))))))*E805),0))</f>
        <v>0</v>
      </c>
      <c r="U805">
        <f t="shared" si="26"/>
        <v>1</v>
      </c>
    </row>
    <row r="806" spans="8:21" ht="16" x14ac:dyDescent="0.2">
      <c r="H806" s="22"/>
      <c r="I806" s="22"/>
      <c r="J806" s="22"/>
      <c r="M806" s="17"/>
      <c r="N806" s="26">
        <f>((G806-1)*(1-(IF(H806="no",0,'MONTH 2'!$B$3)))+1)</f>
        <v>5.0000000000000044E-2</v>
      </c>
      <c r="O806" s="26">
        <f t="shared" si="27"/>
        <v>0</v>
      </c>
      <c r="P806" s="28">
        <f>IF(ISBLANK(M806),,IF(ISBLANK(F806),,(IF(M806="WON-EW",((((F806-1)*J806)*'MONTH 2'!$B$2)+('MONTH 2'!$B$2*(F806-1))),IF(M806="WON",((((F806-1)*J806)*'MONTH 2'!$B$2)+('MONTH 2'!$B$2*(F806-1))),IF(M806="PLACED",((((F806-1)*J806)*'MONTH 2'!$B$2)-'MONTH 2'!$B$2),IF(J806=0,-'MONTH 2'!$B$2,IF(J806=0,-'MONTH 2'!$B$2,-('MONTH 2'!$B$2*2)))))))*E806))</f>
        <v>0</v>
      </c>
      <c r="Q806" s="27">
        <f>IF(ISBLANK(M806),,IF(ISBLANK(G806),,(IF(M806="WON-EW",((((N806-1)*J806)*'MONTH 2'!$B$2)+('MONTH 2'!$B$2*(N806-1))),IF(M806="WON",((((N806-1)*J806)*'MONTH 2'!$B$2)+('MONTH 2'!$B$2*(N806-1))),IF(M806="PLACED",((((N806-1)*J806)*'MONTH 2'!$B$2)-'MONTH 2'!$B$2),IF(J806=0,-'MONTH 2'!$B$2,IF(J806=0,-'MONTH 2'!$B$2,-('MONTH 2'!$B$2*2)))))))*E806))</f>
        <v>0</v>
      </c>
      <c r="R806" s="27">
        <f>IF(ISBLANK(M806),,IF(U806&lt;&gt;1,((IF(M806="WON-EW",(((K806-1)*'MONTH 2'!$B$2)*(1-$B$3))+(((L806-1)*'MONTH 2'!$B$2)*(1-$B$3)),IF(M806="WON",(((K806-1)*'MONTH 2'!$B$2)*(1-$B$3)),IF(M806="PLACED",(((L806-1)*'MONTH 2'!$B$2)*(1-$B$3))-'MONTH 2'!$B$2,IF(J806=0,-'MONTH 2'!$B$2,-('MONTH 2'!$B$2*2))))))*E806),0))</f>
        <v>0</v>
      </c>
      <c r="U806">
        <f t="shared" si="26"/>
        <v>1</v>
      </c>
    </row>
    <row r="807" spans="8:21" ht="16" x14ac:dyDescent="0.2">
      <c r="H807" s="22"/>
      <c r="I807" s="22"/>
      <c r="J807" s="22"/>
      <c r="M807" s="17"/>
      <c r="N807" s="26">
        <f>((G807-1)*(1-(IF(H807="no",0,'MONTH 2'!$B$3)))+1)</f>
        <v>5.0000000000000044E-2</v>
      </c>
      <c r="O807" s="26">
        <f t="shared" si="27"/>
        <v>0</v>
      </c>
      <c r="P807" s="28">
        <f>IF(ISBLANK(M807),,IF(ISBLANK(F807),,(IF(M807="WON-EW",((((F807-1)*J807)*'MONTH 2'!$B$2)+('MONTH 2'!$B$2*(F807-1))),IF(M807="WON",((((F807-1)*J807)*'MONTH 2'!$B$2)+('MONTH 2'!$B$2*(F807-1))),IF(M807="PLACED",((((F807-1)*J807)*'MONTH 2'!$B$2)-'MONTH 2'!$B$2),IF(J807=0,-'MONTH 2'!$B$2,IF(J807=0,-'MONTH 2'!$B$2,-('MONTH 2'!$B$2*2)))))))*E807))</f>
        <v>0</v>
      </c>
      <c r="Q807" s="27">
        <f>IF(ISBLANK(M807),,IF(ISBLANK(G807),,(IF(M807="WON-EW",((((N807-1)*J807)*'MONTH 2'!$B$2)+('MONTH 2'!$B$2*(N807-1))),IF(M807="WON",((((N807-1)*J807)*'MONTH 2'!$B$2)+('MONTH 2'!$B$2*(N807-1))),IF(M807="PLACED",((((N807-1)*J807)*'MONTH 2'!$B$2)-'MONTH 2'!$B$2),IF(J807=0,-'MONTH 2'!$B$2,IF(J807=0,-'MONTH 2'!$B$2,-('MONTH 2'!$B$2*2)))))))*E807))</f>
        <v>0</v>
      </c>
      <c r="R807" s="27">
        <f>IF(ISBLANK(M807),,IF(U807&lt;&gt;1,((IF(M807="WON-EW",(((K807-1)*'MONTH 2'!$B$2)*(1-$B$3))+(((L807-1)*'MONTH 2'!$B$2)*(1-$B$3)),IF(M807="WON",(((K807-1)*'MONTH 2'!$B$2)*(1-$B$3)),IF(M807="PLACED",(((L807-1)*'MONTH 2'!$B$2)*(1-$B$3))-'MONTH 2'!$B$2,IF(J807=0,-'MONTH 2'!$B$2,-('MONTH 2'!$B$2*2))))))*E807),0))</f>
        <v>0</v>
      </c>
      <c r="U807">
        <f t="shared" si="26"/>
        <v>1</v>
      </c>
    </row>
    <row r="808" spans="8:21" ht="16" x14ac:dyDescent="0.2">
      <c r="H808" s="22"/>
      <c r="I808" s="22"/>
      <c r="J808" s="22"/>
      <c r="M808" s="17"/>
      <c r="N808" s="26">
        <f>((G808-1)*(1-(IF(H808="no",0,'MONTH 2'!$B$3)))+1)</f>
        <v>5.0000000000000044E-2</v>
      </c>
      <c r="O808" s="26">
        <f t="shared" si="27"/>
        <v>0</v>
      </c>
      <c r="P808" s="28">
        <f>IF(ISBLANK(M808),,IF(ISBLANK(F808),,(IF(M808="WON-EW",((((F808-1)*J808)*'MONTH 2'!$B$2)+('MONTH 2'!$B$2*(F808-1))),IF(M808="WON",((((F808-1)*J808)*'MONTH 2'!$B$2)+('MONTH 2'!$B$2*(F808-1))),IF(M808="PLACED",((((F808-1)*J808)*'MONTH 2'!$B$2)-'MONTH 2'!$B$2),IF(J808=0,-'MONTH 2'!$B$2,IF(J808=0,-'MONTH 2'!$B$2,-('MONTH 2'!$B$2*2)))))))*E808))</f>
        <v>0</v>
      </c>
      <c r="Q808" s="27">
        <f>IF(ISBLANK(M808),,IF(ISBLANK(G808),,(IF(M808="WON-EW",((((N808-1)*J808)*'MONTH 2'!$B$2)+('MONTH 2'!$B$2*(N808-1))),IF(M808="WON",((((N808-1)*J808)*'MONTH 2'!$B$2)+('MONTH 2'!$B$2*(N808-1))),IF(M808="PLACED",((((N808-1)*J808)*'MONTH 2'!$B$2)-'MONTH 2'!$B$2),IF(J808=0,-'MONTH 2'!$B$2,IF(J808=0,-'MONTH 2'!$B$2,-('MONTH 2'!$B$2*2)))))))*E808))</f>
        <v>0</v>
      </c>
      <c r="R808" s="27">
        <f>IF(ISBLANK(M808),,IF(U808&lt;&gt;1,((IF(M808="WON-EW",(((K808-1)*'MONTH 2'!$B$2)*(1-$B$3))+(((L808-1)*'MONTH 2'!$B$2)*(1-$B$3)),IF(M808="WON",(((K808-1)*'MONTH 2'!$B$2)*(1-$B$3)),IF(M808="PLACED",(((L808-1)*'MONTH 2'!$B$2)*(1-$B$3))-'MONTH 2'!$B$2,IF(J808=0,-'MONTH 2'!$B$2,-('MONTH 2'!$B$2*2))))))*E808),0))</f>
        <v>0</v>
      </c>
      <c r="U808">
        <f t="shared" si="26"/>
        <v>1</v>
      </c>
    </row>
    <row r="809" spans="8:21" ht="16" x14ac:dyDescent="0.2">
      <c r="H809" s="22"/>
      <c r="I809" s="22"/>
      <c r="J809" s="22"/>
      <c r="M809" s="17"/>
      <c r="N809" s="26">
        <f>((G809-1)*(1-(IF(H809="no",0,'MONTH 2'!$B$3)))+1)</f>
        <v>5.0000000000000044E-2</v>
      </c>
      <c r="O809" s="26">
        <f t="shared" si="27"/>
        <v>0</v>
      </c>
      <c r="P809" s="28">
        <f>IF(ISBLANK(M809),,IF(ISBLANK(F809),,(IF(M809="WON-EW",((((F809-1)*J809)*'MONTH 2'!$B$2)+('MONTH 2'!$B$2*(F809-1))),IF(M809="WON",((((F809-1)*J809)*'MONTH 2'!$B$2)+('MONTH 2'!$B$2*(F809-1))),IF(M809="PLACED",((((F809-1)*J809)*'MONTH 2'!$B$2)-'MONTH 2'!$B$2),IF(J809=0,-'MONTH 2'!$B$2,IF(J809=0,-'MONTH 2'!$B$2,-('MONTH 2'!$B$2*2)))))))*E809))</f>
        <v>0</v>
      </c>
      <c r="Q809" s="27">
        <f>IF(ISBLANK(M809),,IF(ISBLANK(G809),,(IF(M809="WON-EW",((((N809-1)*J809)*'MONTH 2'!$B$2)+('MONTH 2'!$B$2*(N809-1))),IF(M809="WON",((((N809-1)*J809)*'MONTH 2'!$B$2)+('MONTH 2'!$B$2*(N809-1))),IF(M809="PLACED",((((N809-1)*J809)*'MONTH 2'!$B$2)-'MONTH 2'!$B$2),IF(J809=0,-'MONTH 2'!$B$2,IF(J809=0,-'MONTH 2'!$B$2,-('MONTH 2'!$B$2*2)))))))*E809))</f>
        <v>0</v>
      </c>
      <c r="R809" s="27">
        <f>IF(ISBLANK(M809),,IF(U809&lt;&gt;1,((IF(M809="WON-EW",(((K809-1)*'MONTH 2'!$B$2)*(1-$B$3))+(((L809-1)*'MONTH 2'!$B$2)*(1-$B$3)),IF(M809="WON",(((K809-1)*'MONTH 2'!$B$2)*(1-$B$3)),IF(M809="PLACED",(((L809-1)*'MONTH 2'!$B$2)*(1-$B$3))-'MONTH 2'!$B$2,IF(J809=0,-'MONTH 2'!$B$2,-('MONTH 2'!$B$2*2))))))*E809),0))</f>
        <v>0</v>
      </c>
      <c r="U809">
        <f t="shared" si="26"/>
        <v>1</v>
      </c>
    </row>
    <row r="810" spans="8:21" ht="16" x14ac:dyDescent="0.2">
      <c r="H810" s="22"/>
      <c r="I810" s="22"/>
      <c r="J810" s="22"/>
      <c r="M810" s="17"/>
      <c r="N810" s="26">
        <f>((G810-1)*(1-(IF(H810="no",0,'MONTH 2'!$B$3)))+1)</f>
        <v>5.0000000000000044E-2</v>
      </c>
      <c r="O810" s="26">
        <f t="shared" si="27"/>
        <v>0</v>
      </c>
      <c r="P810" s="28">
        <f>IF(ISBLANK(M810),,IF(ISBLANK(F810),,(IF(M810="WON-EW",((((F810-1)*J810)*'MONTH 2'!$B$2)+('MONTH 2'!$B$2*(F810-1))),IF(M810="WON",((((F810-1)*J810)*'MONTH 2'!$B$2)+('MONTH 2'!$B$2*(F810-1))),IF(M810="PLACED",((((F810-1)*J810)*'MONTH 2'!$B$2)-'MONTH 2'!$B$2),IF(J810=0,-'MONTH 2'!$B$2,IF(J810=0,-'MONTH 2'!$B$2,-('MONTH 2'!$B$2*2)))))))*E810))</f>
        <v>0</v>
      </c>
      <c r="Q810" s="27">
        <f>IF(ISBLANK(M810),,IF(ISBLANK(G810),,(IF(M810="WON-EW",((((N810-1)*J810)*'MONTH 2'!$B$2)+('MONTH 2'!$B$2*(N810-1))),IF(M810="WON",((((N810-1)*J810)*'MONTH 2'!$B$2)+('MONTH 2'!$B$2*(N810-1))),IF(M810="PLACED",((((N810-1)*J810)*'MONTH 2'!$B$2)-'MONTH 2'!$B$2),IF(J810=0,-'MONTH 2'!$B$2,IF(J810=0,-'MONTH 2'!$B$2,-('MONTH 2'!$B$2*2)))))))*E810))</f>
        <v>0</v>
      </c>
      <c r="R810" s="27">
        <f>IF(ISBLANK(M810),,IF(U810&lt;&gt;1,((IF(M810="WON-EW",(((K810-1)*'MONTH 2'!$B$2)*(1-$B$3))+(((L810-1)*'MONTH 2'!$B$2)*(1-$B$3)),IF(M810="WON",(((K810-1)*'MONTH 2'!$B$2)*(1-$B$3)),IF(M810="PLACED",(((L810-1)*'MONTH 2'!$B$2)*(1-$B$3))-'MONTH 2'!$B$2,IF(J810=0,-'MONTH 2'!$B$2,-('MONTH 2'!$B$2*2))))))*E810),0))</f>
        <v>0</v>
      </c>
      <c r="U810">
        <f t="shared" si="26"/>
        <v>1</v>
      </c>
    </row>
    <row r="811" spans="8:21" ht="16" x14ac:dyDescent="0.2">
      <c r="H811" s="22"/>
      <c r="I811" s="22"/>
      <c r="J811" s="22"/>
      <c r="M811" s="17"/>
      <c r="N811" s="26">
        <f>((G811-1)*(1-(IF(H811="no",0,'MONTH 2'!$B$3)))+1)</f>
        <v>5.0000000000000044E-2</v>
      </c>
      <c r="O811" s="26">
        <f t="shared" si="27"/>
        <v>0</v>
      </c>
      <c r="P811" s="28">
        <f>IF(ISBLANK(M811),,IF(ISBLANK(F811),,(IF(M811="WON-EW",((((F811-1)*J811)*'MONTH 2'!$B$2)+('MONTH 2'!$B$2*(F811-1))),IF(M811="WON",((((F811-1)*J811)*'MONTH 2'!$B$2)+('MONTH 2'!$B$2*(F811-1))),IF(M811="PLACED",((((F811-1)*J811)*'MONTH 2'!$B$2)-'MONTH 2'!$B$2),IF(J811=0,-'MONTH 2'!$B$2,IF(J811=0,-'MONTH 2'!$B$2,-('MONTH 2'!$B$2*2)))))))*E811))</f>
        <v>0</v>
      </c>
      <c r="Q811" s="27">
        <f>IF(ISBLANK(M811),,IF(ISBLANK(G811),,(IF(M811="WON-EW",((((N811-1)*J811)*'MONTH 2'!$B$2)+('MONTH 2'!$B$2*(N811-1))),IF(M811="WON",((((N811-1)*J811)*'MONTH 2'!$B$2)+('MONTH 2'!$B$2*(N811-1))),IF(M811="PLACED",((((N811-1)*J811)*'MONTH 2'!$B$2)-'MONTH 2'!$B$2),IF(J811=0,-'MONTH 2'!$B$2,IF(J811=0,-'MONTH 2'!$B$2,-('MONTH 2'!$B$2*2)))))))*E811))</f>
        <v>0</v>
      </c>
      <c r="R811" s="27">
        <f>IF(ISBLANK(M811),,IF(U811&lt;&gt;1,((IF(M811="WON-EW",(((K811-1)*'MONTH 2'!$B$2)*(1-$B$3))+(((L811-1)*'MONTH 2'!$B$2)*(1-$B$3)),IF(M811="WON",(((K811-1)*'MONTH 2'!$B$2)*(1-$B$3)),IF(M811="PLACED",(((L811-1)*'MONTH 2'!$B$2)*(1-$B$3))-'MONTH 2'!$B$2,IF(J811=0,-'MONTH 2'!$B$2,-('MONTH 2'!$B$2*2))))))*E811),0))</f>
        <v>0</v>
      </c>
      <c r="U811">
        <f t="shared" si="26"/>
        <v>1</v>
      </c>
    </row>
    <row r="812" spans="8:21" ht="16" x14ac:dyDescent="0.2">
      <c r="H812" s="22"/>
      <c r="I812" s="22"/>
      <c r="J812" s="22"/>
      <c r="M812" s="17"/>
      <c r="N812" s="26">
        <f>((G812-1)*(1-(IF(H812="no",0,'MONTH 2'!$B$3)))+1)</f>
        <v>5.0000000000000044E-2</v>
      </c>
      <c r="O812" s="26">
        <f t="shared" si="27"/>
        <v>0</v>
      </c>
      <c r="P812" s="28">
        <f>IF(ISBLANK(M812),,IF(ISBLANK(F812),,(IF(M812="WON-EW",((((F812-1)*J812)*'MONTH 2'!$B$2)+('MONTH 2'!$B$2*(F812-1))),IF(M812="WON",((((F812-1)*J812)*'MONTH 2'!$B$2)+('MONTH 2'!$B$2*(F812-1))),IF(M812="PLACED",((((F812-1)*J812)*'MONTH 2'!$B$2)-'MONTH 2'!$B$2),IF(J812=0,-'MONTH 2'!$B$2,IF(J812=0,-'MONTH 2'!$B$2,-('MONTH 2'!$B$2*2)))))))*E812))</f>
        <v>0</v>
      </c>
      <c r="Q812" s="27">
        <f>IF(ISBLANK(M812),,IF(ISBLANK(G812),,(IF(M812="WON-EW",((((N812-1)*J812)*'MONTH 2'!$B$2)+('MONTH 2'!$B$2*(N812-1))),IF(M812="WON",((((N812-1)*J812)*'MONTH 2'!$B$2)+('MONTH 2'!$B$2*(N812-1))),IF(M812="PLACED",((((N812-1)*J812)*'MONTH 2'!$B$2)-'MONTH 2'!$B$2),IF(J812=0,-'MONTH 2'!$B$2,IF(J812=0,-'MONTH 2'!$B$2,-('MONTH 2'!$B$2*2)))))))*E812))</f>
        <v>0</v>
      </c>
      <c r="R812" s="27">
        <f>IF(ISBLANK(M812),,IF(U812&lt;&gt;1,((IF(M812="WON-EW",(((K812-1)*'MONTH 2'!$B$2)*(1-$B$3))+(((L812-1)*'MONTH 2'!$B$2)*(1-$B$3)),IF(M812="WON",(((K812-1)*'MONTH 2'!$B$2)*(1-$B$3)),IF(M812="PLACED",(((L812-1)*'MONTH 2'!$B$2)*(1-$B$3))-'MONTH 2'!$B$2,IF(J812=0,-'MONTH 2'!$B$2,-('MONTH 2'!$B$2*2))))))*E812),0))</f>
        <v>0</v>
      </c>
      <c r="U812">
        <f t="shared" si="26"/>
        <v>1</v>
      </c>
    </row>
    <row r="813" spans="8:21" ht="16" x14ac:dyDescent="0.2">
      <c r="H813" s="22"/>
      <c r="I813" s="22"/>
      <c r="J813" s="22"/>
      <c r="M813" s="17"/>
      <c r="N813" s="26">
        <f>((G813-1)*(1-(IF(H813="no",0,'MONTH 2'!$B$3)))+1)</f>
        <v>5.0000000000000044E-2</v>
      </c>
      <c r="O813" s="26">
        <f t="shared" si="27"/>
        <v>0</v>
      </c>
      <c r="P813" s="28">
        <f>IF(ISBLANK(M813),,IF(ISBLANK(F813),,(IF(M813="WON-EW",((((F813-1)*J813)*'MONTH 2'!$B$2)+('MONTH 2'!$B$2*(F813-1))),IF(M813="WON",((((F813-1)*J813)*'MONTH 2'!$B$2)+('MONTH 2'!$B$2*(F813-1))),IF(M813="PLACED",((((F813-1)*J813)*'MONTH 2'!$B$2)-'MONTH 2'!$B$2),IF(J813=0,-'MONTH 2'!$B$2,IF(J813=0,-'MONTH 2'!$B$2,-('MONTH 2'!$B$2*2)))))))*E813))</f>
        <v>0</v>
      </c>
      <c r="Q813" s="27">
        <f>IF(ISBLANK(M813),,IF(ISBLANK(G813),,(IF(M813="WON-EW",((((N813-1)*J813)*'MONTH 2'!$B$2)+('MONTH 2'!$B$2*(N813-1))),IF(M813="WON",((((N813-1)*J813)*'MONTH 2'!$B$2)+('MONTH 2'!$B$2*(N813-1))),IF(M813="PLACED",((((N813-1)*J813)*'MONTH 2'!$B$2)-'MONTH 2'!$B$2),IF(J813=0,-'MONTH 2'!$B$2,IF(J813=0,-'MONTH 2'!$B$2,-('MONTH 2'!$B$2*2)))))))*E813))</f>
        <v>0</v>
      </c>
      <c r="R813" s="27">
        <f>IF(ISBLANK(M813),,IF(U813&lt;&gt;1,((IF(M813="WON-EW",(((K813-1)*'MONTH 2'!$B$2)*(1-$B$3))+(((L813-1)*'MONTH 2'!$B$2)*(1-$B$3)),IF(M813="WON",(((K813-1)*'MONTH 2'!$B$2)*(1-$B$3)),IF(M813="PLACED",(((L813-1)*'MONTH 2'!$B$2)*(1-$B$3))-'MONTH 2'!$B$2,IF(J813=0,-'MONTH 2'!$B$2,-('MONTH 2'!$B$2*2))))))*E813),0))</f>
        <v>0</v>
      </c>
      <c r="U813">
        <f t="shared" si="26"/>
        <v>1</v>
      </c>
    </row>
    <row r="814" spans="8:21" ht="16" x14ac:dyDescent="0.2">
      <c r="H814" s="22"/>
      <c r="I814" s="22"/>
      <c r="J814" s="22"/>
      <c r="M814" s="17"/>
      <c r="N814" s="26">
        <f>((G814-1)*(1-(IF(H814="no",0,'MONTH 2'!$B$3)))+1)</f>
        <v>5.0000000000000044E-2</v>
      </c>
      <c r="O814" s="26">
        <f t="shared" si="27"/>
        <v>0</v>
      </c>
      <c r="P814" s="28">
        <f>IF(ISBLANK(M814),,IF(ISBLANK(F814),,(IF(M814="WON-EW",((((F814-1)*J814)*'MONTH 2'!$B$2)+('MONTH 2'!$B$2*(F814-1))),IF(M814="WON",((((F814-1)*J814)*'MONTH 2'!$B$2)+('MONTH 2'!$B$2*(F814-1))),IF(M814="PLACED",((((F814-1)*J814)*'MONTH 2'!$B$2)-'MONTH 2'!$B$2),IF(J814=0,-'MONTH 2'!$B$2,IF(J814=0,-'MONTH 2'!$B$2,-('MONTH 2'!$B$2*2)))))))*E814))</f>
        <v>0</v>
      </c>
      <c r="Q814" s="27">
        <f>IF(ISBLANK(M814),,IF(ISBLANK(G814),,(IF(M814="WON-EW",((((N814-1)*J814)*'MONTH 2'!$B$2)+('MONTH 2'!$B$2*(N814-1))),IF(M814="WON",((((N814-1)*J814)*'MONTH 2'!$B$2)+('MONTH 2'!$B$2*(N814-1))),IF(M814="PLACED",((((N814-1)*J814)*'MONTH 2'!$B$2)-'MONTH 2'!$B$2),IF(J814=0,-'MONTH 2'!$B$2,IF(J814=0,-'MONTH 2'!$B$2,-('MONTH 2'!$B$2*2)))))))*E814))</f>
        <v>0</v>
      </c>
      <c r="R814" s="27">
        <f>IF(ISBLANK(M814),,IF(U814&lt;&gt;1,((IF(M814="WON-EW",(((K814-1)*'MONTH 2'!$B$2)*(1-$B$3))+(((L814-1)*'MONTH 2'!$B$2)*(1-$B$3)),IF(M814="WON",(((K814-1)*'MONTH 2'!$B$2)*(1-$B$3)),IF(M814="PLACED",(((L814-1)*'MONTH 2'!$B$2)*(1-$B$3))-'MONTH 2'!$B$2,IF(J814=0,-'MONTH 2'!$B$2,-('MONTH 2'!$B$2*2))))))*E814),0))</f>
        <v>0</v>
      </c>
      <c r="U814">
        <f t="shared" si="26"/>
        <v>1</v>
      </c>
    </row>
    <row r="815" spans="8:21" ht="16" x14ac:dyDescent="0.2">
      <c r="H815" s="22"/>
      <c r="I815" s="22"/>
      <c r="J815" s="22"/>
      <c r="M815" s="17"/>
      <c r="N815" s="26">
        <f>((G815-1)*(1-(IF(H815="no",0,'MONTH 2'!$B$3)))+1)</f>
        <v>5.0000000000000044E-2</v>
      </c>
      <c r="O815" s="26">
        <f t="shared" si="27"/>
        <v>0</v>
      </c>
      <c r="P815" s="28">
        <f>IF(ISBLANK(M815),,IF(ISBLANK(F815),,(IF(M815="WON-EW",((((F815-1)*J815)*'MONTH 2'!$B$2)+('MONTH 2'!$B$2*(F815-1))),IF(M815="WON",((((F815-1)*J815)*'MONTH 2'!$B$2)+('MONTH 2'!$B$2*(F815-1))),IF(M815="PLACED",((((F815-1)*J815)*'MONTH 2'!$B$2)-'MONTH 2'!$B$2),IF(J815=0,-'MONTH 2'!$B$2,IF(J815=0,-'MONTH 2'!$B$2,-('MONTH 2'!$B$2*2)))))))*E815))</f>
        <v>0</v>
      </c>
      <c r="Q815" s="27">
        <f>IF(ISBLANK(M815),,IF(ISBLANK(G815),,(IF(M815="WON-EW",((((N815-1)*J815)*'MONTH 2'!$B$2)+('MONTH 2'!$B$2*(N815-1))),IF(M815="WON",((((N815-1)*J815)*'MONTH 2'!$B$2)+('MONTH 2'!$B$2*(N815-1))),IF(M815="PLACED",((((N815-1)*J815)*'MONTH 2'!$B$2)-'MONTH 2'!$B$2),IF(J815=0,-'MONTH 2'!$B$2,IF(J815=0,-'MONTH 2'!$B$2,-('MONTH 2'!$B$2*2)))))))*E815))</f>
        <v>0</v>
      </c>
      <c r="R815" s="27">
        <f>IF(ISBLANK(M815),,IF(U815&lt;&gt;1,((IF(M815="WON-EW",(((K815-1)*'MONTH 2'!$B$2)*(1-$B$3))+(((L815-1)*'MONTH 2'!$B$2)*(1-$B$3)),IF(M815="WON",(((K815-1)*'MONTH 2'!$B$2)*(1-$B$3)),IF(M815="PLACED",(((L815-1)*'MONTH 2'!$B$2)*(1-$B$3))-'MONTH 2'!$B$2,IF(J815=0,-'MONTH 2'!$B$2,-('MONTH 2'!$B$2*2))))))*E815),0))</f>
        <v>0</v>
      </c>
      <c r="U815">
        <f t="shared" si="26"/>
        <v>1</v>
      </c>
    </row>
    <row r="816" spans="8:21" ht="16" x14ac:dyDescent="0.2">
      <c r="H816" s="22"/>
      <c r="I816" s="22"/>
      <c r="J816" s="22"/>
      <c r="M816" s="17"/>
      <c r="N816" s="26">
        <f>((G816-1)*(1-(IF(H816="no",0,'MONTH 2'!$B$3)))+1)</f>
        <v>5.0000000000000044E-2</v>
      </c>
      <c r="O816" s="26">
        <f t="shared" si="27"/>
        <v>0</v>
      </c>
      <c r="P816" s="28">
        <f>IF(ISBLANK(M816),,IF(ISBLANK(F816),,(IF(M816="WON-EW",((((F816-1)*J816)*'MONTH 2'!$B$2)+('MONTH 2'!$B$2*(F816-1))),IF(M816="WON",((((F816-1)*J816)*'MONTH 2'!$B$2)+('MONTH 2'!$B$2*(F816-1))),IF(M816="PLACED",((((F816-1)*J816)*'MONTH 2'!$B$2)-'MONTH 2'!$B$2),IF(J816=0,-'MONTH 2'!$B$2,IF(J816=0,-'MONTH 2'!$B$2,-('MONTH 2'!$B$2*2)))))))*E816))</f>
        <v>0</v>
      </c>
      <c r="Q816" s="27">
        <f>IF(ISBLANK(M816),,IF(ISBLANK(G816),,(IF(M816="WON-EW",((((N816-1)*J816)*'MONTH 2'!$B$2)+('MONTH 2'!$B$2*(N816-1))),IF(M816="WON",((((N816-1)*J816)*'MONTH 2'!$B$2)+('MONTH 2'!$B$2*(N816-1))),IF(M816="PLACED",((((N816-1)*J816)*'MONTH 2'!$B$2)-'MONTH 2'!$B$2),IF(J816=0,-'MONTH 2'!$B$2,IF(J816=0,-'MONTH 2'!$B$2,-('MONTH 2'!$B$2*2)))))))*E816))</f>
        <v>0</v>
      </c>
      <c r="R816" s="27">
        <f>IF(ISBLANK(M816),,IF(U816&lt;&gt;1,((IF(M816="WON-EW",(((K816-1)*'MONTH 2'!$B$2)*(1-$B$3))+(((L816-1)*'MONTH 2'!$B$2)*(1-$B$3)),IF(M816="WON",(((K816-1)*'MONTH 2'!$B$2)*(1-$B$3)),IF(M816="PLACED",(((L816-1)*'MONTH 2'!$B$2)*(1-$B$3))-'MONTH 2'!$B$2,IF(J816=0,-'MONTH 2'!$B$2,-('MONTH 2'!$B$2*2))))))*E816),0))</f>
        <v>0</v>
      </c>
      <c r="U816">
        <f t="shared" si="26"/>
        <v>1</v>
      </c>
    </row>
    <row r="817" spans="8:21" ht="16" x14ac:dyDescent="0.2">
      <c r="H817" s="22"/>
      <c r="I817" s="22"/>
      <c r="J817" s="22"/>
      <c r="M817" s="17"/>
      <c r="N817" s="26">
        <f>((G817-1)*(1-(IF(H817="no",0,'MONTH 2'!$B$3)))+1)</f>
        <v>5.0000000000000044E-2</v>
      </c>
      <c r="O817" s="26">
        <f t="shared" si="27"/>
        <v>0</v>
      </c>
      <c r="P817" s="28">
        <f>IF(ISBLANK(M817),,IF(ISBLANK(F817),,(IF(M817="WON-EW",((((F817-1)*J817)*'MONTH 2'!$B$2)+('MONTH 2'!$B$2*(F817-1))),IF(M817="WON",((((F817-1)*J817)*'MONTH 2'!$B$2)+('MONTH 2'!$B$2*(F817-1))),IF(M817="PLACED",((((F817-1)*J817)*'MONTH 2'!$B$2)-'MONTH 2'!$B$2),IF(J817=0,-'MONTH 2'!$B$2,IF(J817=0,-'MONTH 2'!$B$2,-('MONTH 2'!$B$2*2)))))))*E817))</f>
        <v>0</v>
      </c>
      <c r="Q817" s="27">
        <f>IF(ISBLANK(M817),,IF(ISBLANK(G817),,(IF(M817="WON-EW",((((N817-1)*J817)*'MONTH 2'!$B$2)+('MONTH 2'!$B$2*(N817-1))),IF(M817="WON",((((N817-1)*J817)*'MONTH 2'!$B$2)+('MONTH 2'!$B$2*(N817-1))),IF(M817="PLACED",((((N817-1)*J817)*'MONTH 2'!$B$2)-'MONTH 2'!$B$2),IF(J817=0,-'MONTH 2'!$B$2,IF(J817=0,-'MONTH 2'!$B$2,-('MONTH 2'!$B$2*2)))))))*E817))</f>
        <v>0</v>
      </c>
      <c r="R817" s="27">
        <f>IF(ISBLANK(M817),,IF(U817&lt;&gt;1,((IF(M817="WON-EW",(((K817-1)*'MONTH 2'!$B$2)*(1-$B$3))+(((L817-1)*'MONTH 2'!$B$2)*(1-$B$3)),IF(M817="WON",(((K817-1)*'MONTH 2'!$B$2)*(1-$B$3)),IF(M817="PLACED",(((L817-1)*'MONTH 2'!$B$2)*(1-$B$3))-'MONTH 2'!$B$2,IF(J817=0,-'MONTH 2'!$B$2,-('MONTH 2'!$B$2*2))))))*E817),0))</f>
        <v>0</v>
      </c>
      <c r="U817">
        <f t="shared" si="26"/>
        <v>1</v>
      </c>
    </row>
    <row r="818" spans="8:21" ht="16" x14ac:dyDescent="0.2">
      <c r="H818" s="22"/>
      <c r="I818" s="22"/>
      <c r="J818" s="22"/>
      <c r="M818" s="17"/>
      <c r="N818" s="26">
        <f>((G818-1)*(1-(IF(H818="no",0,'MONTH 2'!$B$3)))+1)</f>
        <v>5.0000000000000044E-2</v>
      </c>
      <c r="O818" s="26">
        <f t="shared" si="27"/>
        <v>0</v>
      </c>
      <c r="P818" s="28">
        <f>IF(ISBLANK(M818),,IF(ISBLANK(F818),,(IF(M818="WON-EW",((((F818-1)*J818)*'MONTH 2'!$B$2)+('MONTH 2'!$B$2*(F818-1))),IF(M818="WON",((((F818-1)*J818)*'MONTH 2'!$B$2)+('MONTH 2'!$B$2*(F818-1))),IF(M818="PLACED",((((F818-1)*J818)*'MONTH 2'!$B$2)-'MONTH 2'!$B$2),IF(J818=0,-'MONTH 2'!$B$2,IF(J818=0,-'MONTH 2'!$B$2,-('MONTH 2'!$B$2*2)))))))*E818))</f>
        <v>0</v>
      </c>
      <c r="Q818" s="27">
        <f>IF(ISBLANK(M818),,IF(ISBLANK(G818),,(IF(M818="WON-EW",((((N818-1)*J818)*'MONTH 2'!$B$2)+('MONTH 2'!$B$2*(N818-1))),IF(M818="WON",((((N818-1)*J818)*'MONTH 2'!$B$2)+('MONTH 2'!$B$2*(N818-1))),IF(M818="PLACED",((((N818-1)*J818)*'MONTH 2'!$B$2)-'MONTH 2'!$B$2),IF(J818=0,-'MONTH 2'!$B$2,IF(J818=0,-'MONTH 2'!$B$2,-('MONTH 2'!$B$2*2)))))))*E818))</f>
        <v>0</v>
      </c>
      <c r="R818" s="27">
        <f>IF(ISBLANK(M818),,IF(U818&lt;&gt;1,((IF(M818="WON-EW",(((K818-1)*'MONTH 2'!$B$2)*(1-$B$3))+(((L818-1)*'MONTH 2'!$B$2)*(1-$B$3)),IF(M818="WON",(((K818-1)*'MONTH 2'!$B$2)*(1-$B$3)),IF(M818="PLACED",(((L818-1)*'MONTH 2'!$B$2)*(1-$B$3))-'MONTH 2'!$B$2,IF(J818=0,-'MONTH 2'!$B$2,-('MONTH 2'!$B$2*2))))))*E818),0))</f>
        <v>0</v>
      </c>
      <c r="U818">
        <f t="shared" si="26"/>
        <v>1</v>
      </c>
    </row>
    <row r="819" spans="8:21" ht="16" x14ac:dyDescent="0.2">
      <c r="H819" s="22"/>
      <c r="I819" s="22"/>
      <c r="J819" s="22"/>
      <c r="M819" s="17"/>
      <c r="N819" s="26">
        <f>((G819-1)*(1-(IF(H819="no",0,'MONTH 2'!$B$3)))+1)</f>
        <v>5.0000000000000044E-2</v>
      </c>
      <c r="O819" s="26">
        <f t="shared" si="27"/>
        <v>0</v>
      </c>
      <c r="P819" s="28">
        <f>IF(ISBLANK(M819),,IF(ISBLANK(F819),,(IF(M819="WON-EW",((((F819-1)*J819)*'MONTH 2'!$B$2)+('MONTH 2'!$B$2*(F819-1))),IF(M819="WON",((((F819-1)*J819)*'MONTH 2'!$B$2)+('MONTH 2'!$B$2*(F819-1))),IF(M819="PLACED",((((F819-1)*J819)*'MONTH 2'!$B$2)-'MONTH 2'!$B$2),IF(J819=0,-'MONTH 2'!$B$2,IF(J819=0,-'MONTH 2'!$B$2,-('MONTH 2'!$B$2*2)))))))*E819))</f>
        <v>0</v>
      </c>
      <c r="Q819" s="27">
        <f>IF(ISBLANK(M819),,IF(ISBLANK(G819),,(IF(M819="WON-EW",((((N819-1)*J819)*'MONTH 2'!$B$2)+('MONTH 2'!$B$2*(N819-1))),IF(M819="WON",((((N819-1)*J819)*'MONTH 2'!$B$2)+('MONTH 2'!$B$2*(N819-1))),IF(M819="PLACED",((((N819-1)*J819)*'MONTH 2'!$B$2)-'MONTH 2'!$B$2),IF(J819=0,-'MONTH 2'!$B$2,IF(J819=0,-'MONTH 2'!$B$2,-('MONTH 2'!$B$2*2)))))))*E819))</f>
        <v>0</v>
      </c>
      <c r="R819" s="27">
        <f>IF(ISBLANK(M819),,IF(U819&lt;&gt;1,((IF(M819="WON-EW",(((K819-1)*'MONTH 2'!$B$2)*(1-$B$3))+(((L819-1)*'MONTH 2'!$B$2)*(1-$B$3)),IF(M819="WON",(((K819-1)*'MONTH 2'!$B$2)*(1-$B$3)),IF(M819="PLACED",(((L819-1)*'MONTH 2'!$B$2)*(1-$B$3))-'MONTH 2'!$B$2,IF(J819=0,-'MONTH 2'!$B$2,-('MONTH 2'!$B$2*2))))))*E819),0))</f>
        <v>0</v>
      </c>
      <c r="U819">
        <f t="shared" si="26"/>
        <v>1</v>
      </c>
    </row>
    <row r="820" spans="8:21" ht="16" x14ac:dyDescent="0.2">
      <c r="H820" s="22"/>
      <c r="I820" s="22"/>
      <c r="J820" s="22"/>
      <c r="M820" s="17"/>
      <c r="N820" s="26">
        <f>((G820-1)*(1-(IF(H820="no",0,'MONTH 2'!$B$3)))+1)</f>
        <v>5.0000000000000044E-2</v>
      </c>
      <c r="O820" s="26">
        <f t="shared" si="27"/>
        <v>0</v>
      </c>
      <c r="P820" s="28">
        <f>IF(ISBLANK(M820),,IF(ISBLANK(F820),,(IF(M820="WON-EW",((((F820-1)*J820)*'MONTH 2'!$B$2)+('MONTH 2'!$B$2*(F820-1))),IF(M820="WON",((((F820-1)*J820)*'MONTH 2'!$B$2)+('MONTH 2'!$B$2*(F820-1))),IF(M820="PLACED",((((F820-1)*J820)*'MONTH 2'!$B$2)-'MONTH 2'!$B$2),IF(J820=0,-'MONTH 2'!$B$2,IF(J820=0,-'MONTH 2'!$B$2,-('MONTH 2'!$B$2*2)))))))*E820))</f>
        <v>0</v>
      </c>
      <c r="Q820" s="27">
        <f>IF(ISBLANK(M820),,IF(ISBLANK(G820),,(IF(M820="WON-EW",((((N820-1)*J820)*'MONTH 2'!$B$2)+('MONTH 2'!$B$2*(N820-1))),IF(M820="WON",((((N820-1)*J820)*'MONTH 2'!$B$2)+('MONTH 2'!$B$2*(N820-1))),IF(M820="PLACED",((((N820-1)*J820)*'MONTH 2'!$B$2)-'MONTH 2'!$B$2),IF(J820=0,-'MONTH 2'!$B$2,IF(J820=0,-'MONTH 2'!$B$2,-('MONTH 2'!$B$2*2)))))))*E820))</f>
        <v>0</v>
      </c>
      <c r="R820" s="27">
        <f>IF(ISBLANK(M820),,IF(U820&lt;&gt;1,((IF(M820="WON-EW",(((K820-1)*'MONTH 2'!$B$2)*(1-$B$3))+(((L820-1)*'MONTH 2'!$B$2)*(1-$B$3)),IF(M820="WON",(((K820-1)*'MONTH 2'!$B$2)*(1-$B$3)),IF(M820="PLACED",(((L820-1)*'MONTH 2'!$B$2)*(1-$B$3))-'MONTH 2'!$B$2,IF(J820=0,-'MONTH 2'!$B$2,-('MONTH 2'!$B$2*2))))))*E820),0))</f>
        <v>0</v>
      </c>
      <c r="U820">
        <f t="shared" si="26"/>
        <v>1</v>
      </c>
    </row>
    <row r="821" spans="8:21" ht="16" x14ac:dyDescent="0.2">
      <c r="H821" s="22"/>
      <c r="I821" s="22"/>
      <c r="J821" s="22"/>
      <c r="M821" s="17"/>
      <c r="N821" s="26">
        <f>((G821-1)*(1-(IF(H821="no",0,'MONTH 2'!$B$3)))+1)</f>
        <v>5.0000000000000044E-2</v>
      </c>
      <c r="O821" s="26">
        <f t="shared" si="27"/>
        <v>0</v>
      </c>
      <c r="P821" s="28">
        <f>IF(ISBLANK(M821),,IF(ISBLANK(F821),,(IF(M821="WON-EW",((((F821-1)*J821)*'MONTH 2'!$B$2)+('MONTH 2'!$B$2*(F821-1))),IF(M821="WON",((((F821-1)*J821)*'MONTH 2'!$B$2)+('MONTH 2'!$B$2*(F821-1))),IF(M821="PLACED",((((F821-1)*J821)*'MONTH 2'!$B$2)-'MONTH 2'!$B$2),IF(J821=0,-'MONTH 2'!$B$2,IF(J821=0,-'MONTH 2'!$B$2,-('MONTH 2'!$B$2*2)))))))*E821))</f>
        <v>0</v>
      </c>
      <c r="Q821" s="27">
        <f>IF(ISBLANK(M821),,IF(ISBLANK(G821),,(IF(M821="WON-EW",((((N821-1)*J821)*'MONTH 2'!$B$2)+('MONTH 2'!$B$2*(N821-1))),IF(M821="WON",((((N821-1)*J821)*'MONTH 2'!$B$2)+('MONTH 2'!$B$2*(N821-1))),IF(M821="PLACED",((((N821-1)*J821)*'MONTH 2'!$B$2)-'MONTH 2'!$B$2),IF(J821=0,-'MONTH 2'!$B$2,IF(J821=0,-'MONTH 2'!$B$2,-('MONTH 2'!$B$2*2)))))))*E821))</f>
        <v>0</v>
      </c>
      <c r="R821" s="27">
        <f>IF(ISBLANK(M821),,IF(U821&lt;&gt;1,((IF(M821="WON-EW",(((K821-1)*'MONTH 2'!$B$2)*(1-$B$3))+(((L821-1)*'MONTH 2'!$B$2)*(1-$B$3)),IF(M821="WON",(((K821-1)*'MONTH 2'!$B$2)*(1-$B$3)),IF(M821="PLACED",(((L821-1)*'MONTH 2'!$B$2)*(1-$B$3))-'MONTH 2'!$B$2,IF(J821=0,-'MONTH 2'!$B$2,-('MONTH 2'!$B$2*2))))))*E821),0))</f>
        <v>0</v>
      </c>
      <c r="U821">
        <f t="shared" si="26"/>
        <v>1</v>
      </c>
    </row>
    <row r="822" spans="8:21" ht="16" x14ac:dyDescent="0.2">
      <c r="H822" s="22"/>
      <c r="I822" s="22"/>
      <c r="J822" s="22"/>
      <c r="M822" s="17"/>
      <c r="N822" s="26">
        <f>((G822-1)*(1-(IF(H822="no",0,'MONTH 2'!$B$3)))+1)</f>
        <v>5.0000000000000044E-2</v>
      </c>
      <c r="O822" s="26">
        <f t="shared" si="27"/>
        <v>0</v>
      </c>
      <c r="P822" s="28">
        <f>IF(ISBLANK(M822),,IF(ISBLANK(F822),,(IF(M822="WON-EW",((((F822-1)*J822)*'MONTH 2'!$B$2)+('MONTH 2'!$B$2*(F822-1))),IF(M822="WON",((((F822-1)*J822)*'MONTH 2'!$B$2)+('MONTH 2'!$B$2*(F822-1))),IF(M822="PLACED",((((F822-1)*J822)*'MONTH 2'!$B$2)-'MONTH 2'!$B$2),IF(J822=0,-'MONTH 2'!$B$2,IF(J822=0,-'MONTH 2'!$B$2,-('MONTH 2'!$B$2*2)))))))*E822))</f>
        <v>0</v>
      </c>
      <c r="Q822" s="27">
        <f>IF(ISBLANK(M822),,IF(ISBLANK(G822),,(IF(M822="WON-EW",((((N822-1)*J822)*'MONTH 2'!$B$2)+('MONTH 2'!$B$2*(N822-1))),IF(M822="WON",((((N822-1)*J822)*'MONTH 2'!$B$2)+('MONTH 2'!$B$2*(N822-1))),IF(M822="PLACED",((((N822-1)*J822)*'MONTH 2'!$B$2)-'MONTH 2'!$B$2),IF(J822=0,-'MONTH 2'!$B$2,IF(J822=0,-'MONTH 2'!$B$2,-('MONTH 2'!$B$2*2)))))))*E822))</f>
        <v>0</v>
      </c>
      <c r="R822" s="27">
        <f>IF(ISBLANK(M822),,IF(U822&lt;&gt;1,((IF(M822="WON-EW",(((K822-1)*'MONTH 2'!$B$2)*(1-$B$3))+(((L822-1)*'MONTH 2'!$B$2)*(1-$B$3)),IF(M822="WON",(((K822-1)*'MONTH 2'!$B$2)*(1-$B$3)),IF(M822="PLACED",(((L822-1)*'MONTH 2'!$B$2)*(1-$B$3))-'MONTH 2'!$B$2,IF(J822=0,-'MONTH 2'!$B$2,-('MONTH 2'!$B$2*2))))))*E822),0))</f>
        <v>0</v>
      </c>
      <c r="U822">
        <f t="shared" si="26"/>
        <v>1</v>
      </c>
    </row>
    <row r="823" spans="8:21" ht="16" x14ac:dyDescent="0.2">
      <c r="H823" s="22"/>
      <c r="I823" s="22"/>
      <c r="J823" s="22"/>
      <c r="M823" s="17"/>
      <c r="N823" s="26">
        <f>((G823-1)*(1-(IF(H823="no",0,'MONTH 2'!$B$3)))+1)</f>
        <v>5.0000000000000044E-2</v>
      </c>
      <c r="O823" s="26">
        <f t="shared" si="27"/>
        <v>0</v>
      </c>
      <c r="P823" s="28">
        <f>IF(ISBLANK(M823),,IF(ISBLANK(F823),,(IF(M823="WON-EW",((((F823-1)*J823)*'MONTH 2'!$B$2)+('MONTH 2'!$B$2*(F823-1))),IF(M823="WON",((((F823-1)*J823)*'MONTH 2'!$B$2)+('MONTH 2'!$B$2*(F823-1))),IF(M823="PLACED",((((F823-1)*J823)*'MONTH 2'!$B$2)-'MONTH 2'!$B$2),IF(J823=0,-'MONTH 2'!$B$2,IF(J823=0,-'MONTH 2'!$B$2,-('MONTH 2'!$B$2*2)))))))*E823))</f>
        <v>0</v>
      </c>
      <c r="Q823" s="27">
        <f>IF(ISBLANK(M823),,IF(ISBLANK(G823),,(IF(M823="WON-EW",((((N823-1)*J823)*'MONTH 2'!$B$2)+('MONTH 2'!$B$2*(N823-1))),IF(M823="WON",((((N823-1)*J823)*'MONTH 2'!$B$2)+('MONTH 2'!$B$2*(N823-1))),IF(M823="PLACED",((((N823-1)*J823)*'MONTH 2'!$B$2)-'MONTH 2'!$B$2),IF(J823=0,-'MONTH 2'!$B$2,IF(J823=0,-'MONTH 2'!$B$2,-('MONTH 2'!$B$2*2)))))))*E823))</f>
        <v>0</v>
      </c>
      <c r="R823" s="27">
        <f>IF(ISBLANK(M823),,IF(U823&lt;&gt;1,((IF(M823="WON-EW",(((K823-1)*'MONTH 2'!$B$2)*(1-$B$3))+(((L823-1)*'MONTH 2'!$B$2)*(1-$B$3)),IF(M823="WON",(((K823-1)*'MONTH 2'!$B$2)*(1-$B$3)),IF(M823="PLACED",(((L823-1)*'MONTH 2'!$B$2)*(1-$B$3))-'MONTH 2'!$B$2,IF(J823=0,-'MONTH 2'!$B$2,-('MONTH 2'!$B$2*2))))))*E823),0))</f>
        <v>0</v>
      </c>
      <c r="U823">
        <f t="shared" si="26"/>
        <v>1</v>
      </c>
    </row>
    <row r="824" spans="8:21" ht="16" x14ac:dyDescent="0.2">
      <c r="H824" s="22"/>
      <c r="I824" s="22"/>
      <c r="J824" s="22"/>
      <c r="M824" s="17"/>
      <c r="N824" s="26">
        <f>((G824-1)*(1-(IF(H824="no",0,'MONTH 2'!$B$3)))+1)</f>
        <v>5.0000000000000044E-2</v>
      </c>
      <c r="O824" s="26">
        <f t="shared" si="27"/>
        <v>0</v>
      </c>
      <c r="P824" s="28">
        <f>IF(ISBLANK(M824),,IF(ISBLANK(F824),,(IF(M824="WON-EW",((((F824-1)*J824)*'MONTH 2'!$B$2)+('MONTH 2'!$B$2*(F824-1))),IF(M824="WON",((((F824-1)*J824)*'MONTH 2'!$B$2)+('MONTH 2'!$B$2*(F824-1))),IF(M824="PLACED",((((F824-1)*J824)*'MONTH 2'!$B$2)-'MONTH 2'!$B$2),IF(J824=0,-'MONTH 2'!$B$2,IF(J824=0,-'MONTH 2'!$B$2,-('MONTH 2'!$B$2*2)))))))*E824))</f>
        <v>0</v>
      </c>
      <c r="Q824" s="27">
        <f>IF(ISBLANK(M824),,IF(ISBLANK(G824),,(IF(M824="WON-EW",((((N824-1)*J824)*'MONTH 2'!$B$2)+('MONTH 2'!$B$2*(N824-1))),IF(M824="WON",((((N824-1)*J824)*'MONTH 2'!$B$2)+('MONTH 2'!$B$2*(N824-1))),IF(M824="PLACED",((((N824-1)*J824)*'MONTH 2'!$B$2)-'MONTH 2'!$B$2),IF(J824=0,-'MONTH 2'!$B$2,IF(J824=0,-'MONTH 2'!$B$2,-('MONTH 2'!$B$2*2)))))))*E824))</f>
        <v>0</v>
      </c>
      <c r="R824" s="27">
        <f>IF(ISBLANK(M824),,IF(U824&lt;&gt;1,((IF(M824="WON-EW",(((K824-1)*'MONTH 2'!$B$2)*(1-$B$3))+(((L824-1)*'MONTH 2'!$B$2)*(1-$B$3)),IF(M824="WON",(((K824-1)*'MONTH 2'!$B$2)*(1-$B$3)),IF(M824="PLACED",(((L824-1)*'MONTH 2'!$B$2)*(1-$B$3))-'MONTH 2'!$B$2,IF(J824=0,-'MONTH 2'!$B$2,-('MONTH 2'!$B$2*2))))))*E824),0))</f>
        <v>0</v>
      </c>
      <c r="U824">
        <f t="shared" si="26"/>
        <v>1</v>
      </c>
    </row>
    <row r="825" spans="8:21" ht="16" x14ac:dyDescent="0.2">
      <c r="H825" s="22"/>
      <c r="I825" s="22"/>
      <c r="J825" s="22"/>
      <c r="M825" s="17"/>
      <c r="N825" s="26">
        <f>((G825-1)*(1-(IF(H825="no",0,'MONTH 2'!$B$3)))+1)</f>
        <v>5.0000000000000044E-2</v>
      </c>
      <c r="O825" s="26">
        <f t="shared" si="27"/>
        <v>0</v>
      </c>
      <c r="P825" s="28">
        <f>IF(ISBLANK(M825),,IF(ISBLANK(F825),,(IF(M825="WON-EW",((((F825-1)*J825)*'MONTH 2'!$B$2)+('MONTH 2'!$B$2*(F825-1))),IF(M825="WON",((((F825-1)*J825)*'MONTH 2'!$B$2)+('MONTH 2'!$B$2*(F825-1))),IF(M825="PLACED",((((F825-1)*J825)*'MONTH 2'!$B$2)-'MONTH 2'!$B$2),IF(J825=0,-'MONTH 2'!$B$2,IF(J825=0,-'MONTH 2'!$B$2,-('MONTH 2'!$B$2*2)))))))*E825))</f>
        <v>0</v>
      </c>
      <c r="Q825" s="27">
        <f>IF(ISBLANK(M825),,IF(ISBLANK(G825),,(IF(M825="WON-EW",((((N825-1)*J825)*'MONTH 2'!$B$2)+('MONTH 2'!$B$2*(N825-1))),IF(M825="WON",((((N825-1)*J825)*'MONTH 2'!$B$2)+('MONTH 2'!$B$2*(N825-1))),IF(M825="PLACED",((((N825-1)*J825)*'MONTH 2'!$B$2)-'MONTH 2'!$B$2),IF(J825=0,-'MONTH 2'!$B$2,IF(J825=0,-'MONTH 2'!$B$2,-('MONTH 2'!$B$2*2)))))))*E825))</f>
        <v>0</v>
      </c>
      <c r="R825" s="27">
        <f>IF(ISBLANK(M825),,IF(U825&lt;&gt;1,((IF(M825="WON-EW",(((K825-1)*'MONTH 2'!$B$2)*(1-$B$3))+(((L825-1)*'MONTH 2'!$B$2)*(1-$B$3)),IF(M825="WON",(((K825-1)*'MONTH 2'!$B$2)*(1-$B$3)),IF(M825="PLACED",(((L825-1)*'MONTH 2'!$B$2)*(1-$B$3))-'MONTH 2'!$B$2,IF(J825=0,-'MONTH 2'!$B$2,-('MONTH 2'!$B$2*2))))))*E825),0))</f>
        <v>0</v>
      </c>
      <c r="U825">
        <f t="shared" si="26"/>
        <v>1</v>
      </c>
    </row>
    <row r="826" spans="8:21" ht="16" x14ac:dyDescent="0.2">
      <c r="H826" s="22"/>
      <c r="I826" s="22"/>
      <c r="J826" s="22"/>
      <c r="M826" s="17"/>
      <c r="N826" s="26">
        <f>((G826-1)*(1-(IF(H826="no",0,'MONTH 2'!$B$3)))+1)</f>
        <v>5.0000000000000044E-2</v>
      </c>
      <c r="O826" s="26">
        <f t="shared" si="27"/>
        <v>0</v>
      </c>
      <c r="P826" s="28">
        <f>IF(ISBLANK(M826),,IF(ISBLANK(F826),,(IF(M826="WON-EW",((((F826-1)*J826)*'MONTH 2'!$B$2)+('MONTH 2'!$B$2*(F826-1))),IF(M826="WON",((((F826-1)*J826)*'MONTH 2'!$B$2)+('MONTH 2'!$B$2*(F826-1))),IF(M826="PLACED",((((F826-1)*J826)*'MONTH 2'!$B$2)-'MONTH 2'!$B$2),IF(J826=0,-'MONTH 2'!$B$2,IF(J826=0,-'MONTH 2'!$B$2,-('MONTH 2'!$B$2*2)))))))*E826))</f>
        <v>0</v>
      </c>
      <c r="Q826" s="27">
        <f>IF(ISBLANK(M826),,IF(ISBLANK(G826),,(IF(M826="WON-EW",((((N826-1)*J826)*'MONTH 2'!$B$2)+('MONTH 2'!$B$2*(N826-1))),IF(M826="WON",((((N826-1)*J826)*'MONTH 2'!$B$2)+('MONTH 2'!$B$2*(N826-1))),IF(M826="PLACED",((((N826-1)*J826)*'MONTH 2'!$B$2)-'MONTH 2'!$B$2),IF(J826=0,-'MONTH 2'!$B$2,IF(J826=0,-'MONTH 2'!$B$2,-('MONTH 2'!$B$2*2)))))))*E826))</f>
        <v>0</v>
      </c>
      <c r="R826" s="27">
        <f>IF(ISBLANK(M826),,IF(U826&lt;&gt;1,((IF(M826="WON-EW",(((K826-1)*'MONTH 2'!$B$2)*(1-$B$3))+(((L826-1)*'MONTH 2'!$B$2)*(1-$B$3)),IF(M826="WON",(((K826-1)*'MONTH 2'!$B$2)*(1-$B$3)),IF(M826="PLACED",(((L826-1)*'MONTH 2'!$B$2)*(1-$B$3))-'MONTH 2'!$B$2,IF(J826=0,-'MONTH 2'!$B$2,-('MONTH 2'!$B$2*2))))))*E826),0))</f>
        <v>0</v>
      </c>
      <c r="U826">
        <f t="shared" si="26"/>
        <v>1</v>
      </c>
    </row>
    <row r="827" spans="8:21" ht="16" x14ac:dyDescent="0.2">
      <c r="H827" s="22"/>
      <c r="I827" s="22"/>
      <c r="J827" s="22"/>
      <c r="M827" s="17"/>
      <c r="N827" s="26">
        <f>((G827-1)*(1-(IF(H827="no",0,'MONTH 2'!$B$3)))+1)</f>
        <v>5.0000000000000044E-2</v>
      </c>
      <c r="O827" s="26">
        <f t="shared" si="27"/>
        <v>0</v>
      </c>
      <c r="P827" s="28">
        <f>IF(ISBLANK(M827),,IF(ISBLANK(F827),,(IF(M827="WON-EW",((((F827-1)*J827)*'MONTH 2'!$B$2)+('MONTH 2'!$B$2*(F827-1))),IF(M827="WON",((((F827-1)*J827)*'MONTH 2'!$B$2)+('MONTH 2'!$B$2*(F827-1))),IF(M827="PLACED",((((F827-1)*J827)*'MONTH 2'!$B$2)-'MONTH 2'!$B$2),IF(J827=0,-'MONTH 2'!$B$2,IF(J827=0,-'MONTH 2'!$B$2,-('MONTH 2'!$B$2*2)))))))*E827))</f>
        <v>0</v>
      </c>
      <c r="Q827" s="27">
        <f>IF(ISBLANK(M827),,IF(ISBLANK(G827),,(IF(M827="WON-EW",((((N827-1)*J827)*'MONTH 2'!$B$2)+('MONTH 2'!$B$2*(N827-1))),IF(M827="WON",((((N827-1)*J827)*'MONTH 2'!$B$2)+('MONTH 2'!$B$2*(N827-1))),IF(M827="PLACED",((((N827-1)*J827)*'MONTH 2'!$B$2)-'MONTH 2'!$B$2),IF(J827=0,-'MONTH 2'!$B$2,IF(J827=0,-'MONTH 2'!$B$2,-('MONTH 2'!$B$2*2)))))))*E827))</f>
        <v>0</v>
      </c>
      <c r="R827" s="27">
        <f>IF(ISBLANK(M827),,IF(U827&lt;&gt;1,((IF(M827="WON-EW",(((K827-1)*'MONTH 2'!$B$2)*(1-$B$3))+(((L827-1)*'MONTH 2'!$B$2)*(1-$B$3)),IF(M827="WON",(((K827-1)*'MONTH 2'!$B$2)*(1-$B$3)),IF(M827="PLACED",(((L827-1)*'MONTH 2'!$B$2)*(1-$B$3))-'MONTH 2'!$B$2,IF(J827=0,-'MONTH 2'!$B$2,-('MONTH 2'!$B$2*2))))))*E827),0))</f>
        <v>0</v>
      </c>
      <c r="U827">
        <f t="shared" si="26"/>
        <v>1</v>
      </c>
    </row>
    <row r="828" spans="8:21" ht="16" x14ac:dyDescent="0.2">
      <c r="H828" s="22"/>
      <c r="I828" s="22"/>
      <c r="J828" s="22"/>
      <c r="M828" s="17"/>
      <c r="N828" s="26">
        <f>((G828-1)*(1-(IF(H828="no",0,'MONTH 2'!$B$3)))+1)</f>
        <v>5.0000000000000044E-2</v>
      </c>
      <c r="O828" s="26">
        <f t="shared" si="27"/>
        <v>0</v>
      </c>
      <c r="P828" s="28">
        <f>IF(ISBLANK(M828),,IF(ISBLANK(F828),,(IF(M828="WON-EW",((((F828-1)*J828)*'MONTH 2'!$B$2)+('MONTH 2'!$B$2*(F828-1))),IF(M828="WON",((((F828-1)*J828)*'MONTH 2'!$B$2)+('MONTH 2'!$B$2*(F828-1))),IF(M828="PLACED",((((F828-1)*J828)*'MONTH 2'!$B$2)-'MONTH 2'!$B$2),IF(J828=0,-'MONTH 2'!$B$2,IF(J828=0,-'MONTH 2'!$B$2,-('MONTH 2'!$B$2*2)))))))*E828))</f>
        <v>0</v>
      </c>
      <c r="Q828" s="27">
        <f>IF(ISBLANK(M828),,IF(ISBLANK(G828),,(IF(M828="WON-EW",((((N828-1)*J828)*'MONTH 2'!$B$2)+('MONTH 2'!$B$2*(N828-1))),IF(M828="WON",((((N828-1)*J828)*'MONTH 2'!$B$2)+('MONTH 2'!$B$2*(N828-1))),IF(M828="PLACED",((((N828-1)*J828)*'MONTH 2'!$B$2)-'MONTH 2'!$B$2),IF(J828=0,-'MONTH 2'!$B$2,IF(J828=0,-'MONTH 2'!$B$2,-('MONTH 2'!$B$2*2)))))))*E828))</f>
        <v>0</v>
      </c>
      <c r="R828" s="27">
        <f>IF(ISBLANK(M828),,IF(U828&lt;&gt;1,((IF(M828="WON-EW",(((K828-1)*'MONTH 2'!$B$2)*(1-$B$3))+(((L828-1)*'MONTH 2'!$B$2)*(1-$B$3)),IF(M828="WON",(((K828-1)*'MONTH 2'!$B$2)*(1-$B$3)),IF(M828="PLACED",(((L828-1)*'MONTH 2'!$B$2)*(1-$B$3))-'MONTH 2'!$B$2,IF(J828=0,-'MONTH 2'!$B$2,-('MONTH 2'!$B$2*2))))))*E828),0))</f>
        <v>0</v>
      </c>
      <c r="U828">
        <f t="shared" si="26"/>
        <v>1</v>
      </c>
    </row>
    <row r="829" spans="8:21" ht="16" x14ac:dyDescent="0.2">
      <c r="H829" s="22"/>
      <c r="I829" s="22"/>
      <c r="J829" s="22"/>
      <c r="M829" s="17"/>
      <c r="N829" s="26">
        <f>((G829-1)*(1-(IF(H829="no",0,'MONTH 2'!$B$3)))+1)</f>
        <v>5.0000000000000044E-2</v>
      </c>
      <c r="O829" s="26">
        <f t="shared" si="27"/>
        <v>0</v>
      </c>
      <c r="P829" s="28">
        <f>IF(ISBLANK(M829),,IF(ISBLANK(F829),,(IF(M829="WON-EW",((((F829-1)*J829)*'MONTH 2'!$B$2)+('MONTH 2'!$B$2*(F829-1))),IF(M829="WON",((((F829-1)*J829)*'MONTH 2'!$B$2)+('MONTH 2'!$B$2*(F829-1))),IF(M829="PLACED",((((F829-1)*J829)*'MONTH 2'!$B$2)-'MONTH 2'!$B$2),IF(J829=0,-'MONTH 2'!$B$2,IF(J829=0,-'MONTH 2'!$B$2,-('MONTH 2'!$B$2*2)))))))*E829))</f>
        <v>0</v>
      </c>
      <c r="Q829" s="27">
        <f>IF(ISBLANK(M829),,IF(ISBLANK(G829),,(IF(M829="WON-EW",((((N829-1)*J829)*'MONTH 2'!$B$2)+('MONTH 2'!$B$2*(N829-1))),IF(M829="WON",((((N829-1)*J829)*'MONTH 2'!$B$2)+('MONTH 2'!$B$2*(N829-1))),IF(M829="PLACED",((((N829-1)*J829)*'MONTH 2'!$B$2)-'MONTH 2'!$B$2),IF(J829=0,-'MONTH 2'!$B$2,IF(J829=0,-'MONTH 2'!$B$2,-('MONTH 2'!$B$2*2)))))))*E829))</f>
        <v>0</v>
      </c>
      <c r="R829" s="27">
        <f>IF(ISBLANK(M829),,IF(U829&lt;&gt;1,((IF(M829="WON-EW",(((K829-1)*'MONTH 2'!$B$2)*(1-$B$3))+(((L829-1)*'MONTH 2'!$B$2)*(1-$B$3)),IF(M829="WON",(((K829-1)*'MONTH 2'!$B$2)*(1-$B$3)),IF(M829="PLACED",(((L829-1)*'MONTH 2'!$B$2)*(1-$B$3))-'MONTH 2'!$B$2,IF(J829=0,-'MONTH 2'!$B$2,-('MONTH 2'!$B$2*2))))))*E829),0))</f>
        <v>0</v>
      </c>
      <c r="U829">
        <f t="shared" si="26"/>
        <v>1</v>
      </c>
    </row>
    <row r="830" spans="8:21" ht="16" x14ac:dyDescent="0.2">
      <c r="H830" s="22"/>
      <c r="I830" s="22"/>
      <c r="J830" s="22"/>
      <c r="M830" s="17"/>
      <c r="N830" s="26">
        <f>((G830-1)*(1-(IF(H830="no",0,'MONTH 2'!$B$3)))+1)</f>
        <v>5.0000000000000044E-2</v>
      </c>
      <c r="O830" s="26">
        <f t="shared" si="27"/>
        <v>0</v>
      </c>
      <c r="P830" s="28">
        <f>IF(ISBLANK(M830),,IF(ISBLANK(F830),,(IF(M830="WON-EW",((((F830-1)*J830)*'MONTH 2'!$B$2)+('MONTH 2'!$B$2*(F830-1))),IF(M830="WON",((((F830-1)*J830)*'MONTH 2'!$B$2)+('MONTH 2'!$B$2*(F830-1))),IF(M830="PLACED",((((F830-1)*J830)*'MONTH 2'!$B$2)-'MONTH 2'!$B$2),IF(J830=0,-'MONTH 2'!$B$2,IF(J830=0,-'MONTH 2'!$B$2,-('MONTH 2'!$B$2*2)))))))*E830))</f>
        <v>0</v>
      </c>
      <c r="Q830" s="27">
        <f>IF(ISBLANK(M830),,IF(ISBLANK(G830),,(IF(M830="WON-EW",((((N830-1)*J830)*'MONTH 2'!$B$2)+('MONTH 2'!$B$2*(N830-1))),IF(M830="WON",((((N830-1)*J830)*'MONTH 2'!$B$2)+('MONTH 2'!$B$2*(N830-1))),IF(M830="PLACED",((((N830-1)*J830)*'MONTH 2'!$B$2)-'MONTH 2'!$B$2),IF(J830=0,-'MONTH 2'!$B$2,IF(J830=0,-'MONTH 2'!$B$2,-('MONTH 2'!$B$2*2)))))))*E830))</f>
        <v>0</v>
      </c>
      <c r="R830" s="27">
        <f>IF(ISBLANK(M830),,IF(U830&lt;&gt;1,((IF(M830="WON-EW",(((K830-1)*'MONTH 2'!$B$2)*(1-$B$3))+(((L830-1)*'MONTH 2'!$B$2)*(1-$B$3)),IF(M830="WON",(((K830-1)*'MONTH 2'!$B$2)*(1-$B$3)),IF(M830="PLACED",(((L830-1)*'MONTH 2'!$B$2)*(1-$B$3))-'MONTH 2'!$B$2,IF(J830=0,-'MONTH 2'!$B$2,-('MONTH 2'!$B$2*2))))))*E830),0))</f>
        <v>0</v>
      </c>
      <c r="U830">
        <f t="shared" si="26"/>
        <v>1</v>
      </c>
    </row>
    <row r="831" spans="8:21" ht="16" x14ac:dyDescent="0.2">
      <c r="H831" s="22"/>
      <c r="I831" s="22"/>
      <c r="J831" s="22"/>
      <c r="M831" s="17"/>
      <c r="N831" s="26">
        <f>((G831-1)*(1-(IF(H831="no",0,'MONTH 2'!$B$3)))+1)</f>
        <v>5.0000000000000044E-2</v>
      </c>
      <c r="O831" s="26">
        <f t="shared" si="27"/>
        <v>0</v>
      </c>
      <c r="P831" s="28">
        <f>IF(ISBLANK(M831),,IF(ISBLANK(F831),,(IF(M831="WON-EW",((((F831-1)*J831)*'MONTH 2'!$B$2)+('MONTH 2'!$B$2*(F831-1))),IF(M831="WON",((((F831-1)*J831)*'MONTH 2'!$B$2)+('MONTH 2'!$B$2*(F831-1))),IF(M831="PLACED",((((F831-1)*J831)*'MONTH 2'!$B$2)-'MONTH 2'!$B$2),IF(J831=0,-'MONTH 2'!$B$2,IF(J831=0,-'MONTH 2'!$B$2,-('MONTH 2'!$B$2*2)))))))*E831))</f>
        <v>0</v>
      </c>
      <c r="Q831" s="27">
        <f>IF(ISBLANK(M831),,IF(ISBLANK(G831),,(IF(M831="WON-EW",((((N831-1)*J831)*'MONTH 2'!$B$2)+('MONTH 2'!$B$2*(N831-1))),IF(M831="WON",((((N831-1)*J831)*'MONTH 2'!$B$2)+('MONTH 2'!$B$2*(N831-1))),IF(M831="PLACED",((((N831-1)*J831)*'MONTH 2'!$B$2)-'MONTH 2'!$B$2),IF(J831=0,-'MONTH 2'!$B$2,IF(J831=0,-'MONTH 2'!$B$2,-('MONTH 2'!$B$2*2)))))))*E831))</f>
        <v>0</v>
      </c>
      <c r="R831" s="27">
        <f>IF(ISBLANK(M831),,IF(U831&lt;&gt;1,((IF(M831="WON-EW",(((K831-1)*'MONTH 2'!$B$2)*(1-$B$3))+(((L831-1)*'MONTH 2'!$B$2)*(1-$B$3)),IF(M831="WON",(((K831-1)*'MONTH 2'!$B$2)*(1-$B$3)),IF(M831="PLACED",(((L831-1)*'MONTH 2'!$B$2)*(1-$B$3))-'MONTH 2'!$B$2,IF(J831=0,-'MONTH 2'!$B$2,-('MONTH 2'!$B$2*2))))))*E831),0))</f>
        <v>0</v>
      </c>
      <c r="U831">
        <f t="shared" si="26"/>
        <v>1</v>
      </c>
    </row>
    <row r="832" spans="8:21" ht="16" x14ac:dyDescent="0.2">
      <c r="H832" s="22"/>
      <c r="I832" s="22"/>
      <c r="J832" s="22"/>
      <c r="M832" s="17"/>
      <c r="N832" s="26">
        <f>((G832-1)*(1-(IF(H832="no",0,'MONTH 2'!$B$3)))+1)</f>
        <v>5.0000000000000044E-2</v>
      </c>
      <c r="O832" s="26">
        <f t="shared" si="27"/>
        <v>0</v>
      </c>
      <c r="P832" s="28">
        <f>IF(ISBLANK(M832),,IF(ISBLANK(F832),,(IF(M832="WON-EW",((((F832-1)*J832)*'MONTH 2'!$B$2)+('MONTH 2'!$B$2*(F832-1))),IF(M832="WON",((((F832-1)*J832)*'MONTH 2'!$B$2)+('MONTH 2'!$B$2*(F832-1))),IF(M832="PLACED",((((F832-1)*J832)*'MONTH 2'!$B$2)-'MONTH 2'!$B$2),IF(J832=0,-'MONTH 2'!$B$2,IF(J832=0,-'MONTH 2'!$B$2,-('MONTH 2'!$B$2*2)))))))*E832))</f>
        <v>0</v>
      </c>
      <c r="Q832" s="27">
        <f>IF(ISBLANK(M832),,IF(ISBLANK(G832),,(IF(M832="WON-EW",((((N832-1)*J832)*'MONTH 2'!$B$2)+('MONTH 2'!$B$2*(N832-1))),IF(M832="WON",((((N832-1)*J832)*'MONTH 2'!$B$2)+('MONTH 2'!$B$2*(N832-1))),IF(M832="PLACED",((((N832-1)*J832)*'MONTH 2'!$B$2)-'MONTH 2'!$B$2),IF(J832=0,-'MONTH 2'!$B$2,IF(J832=0,-'MONTH 2'!$B$2,-('MONTH 2'!$B$2*2)))))))*E832))</f>
        <v>0</v>
      </c>
      <c r="R832" s="27">
        <f>IF(ISBLANK(M832),,IF(U832&lt;&gt;1,((IF(M832="WON-EW",(((K832-1)*'MONTH 2'!$B$2)*(1-$B$3))+(((L832-1)*'MONTH 2'!$B$2)*(1-$B$3)),IF(M832="WON",(((K832-1)*'MONTH 2'!$B$2)*(1-$B$3)),IF(M832="PLACED",(((L832-1)*'MONTH 2'!$B$2)*(1-$B$3))-'MONTH 2'!$B$2,IF(J832=0,-'MONTH 2'!$B$2,-('MONTH 2'!$B$2*2))))))*E832),0))</f>
        <v>0</v>
      </c>
      <c r="U832">
        <f t="shared" si="26"/>
        <v>1</v>
      </c>
    </row>
    <row r="833" spans="8:21" ht="16" x14ac:dyDescent="0.2">
      <c r="H833" s="22"/>
      <c r="I833" s="22"/>
      <c r="J833" s="22"/>
      <c r="M833" s="17"/>
      <c r="N833" s="26">
        <f>((G833-1)*(1-(IF(H833="no",0,'MONTH 2'!$B$3)))+1)</f>
        <v>5.0000000000000044E-2</v>
      </c>
      <c r="O833" s="26">
        <f t="shared" si="27"/>
        <v>0</v>
      </c>
      <c r="P833" s="28">
        <f>IF(ISBLANK(M833),,IF(ISBLANK(F833),,(IF(M833="WON-EW",((((F833-1)*J833)*'MONTH 2'!$B$2)+('MONTH 2'!$B$2*(F833-1))),IF(M833="WON",((((F833-1)*J833)*'MONTH 2'!$B$2)+('MONTH 2'!$B$2*(F833-1))),IF(M833="PLACED",((((F833-1)*J833)*'MONTH 2'!$B$2)-'MONTH 2'!$B$2),IF(J833=0,-'MONTH 2'!$B$2,IF(J833=0,-'MONTH 2'!$B$2,-('MONTH 2'!$B$2*2)))))))*E833))</f>
        <v>0</v>
      </c>
      <c r="Q833" s="27">
        <f>IF(ISBLANK(M833),,IF(ISBLANK(G833),,(IF(M833="WON-EW",((((N833-1)*J833)*'MONTH 2'!$B$2)+('MONTH 2'!$B$2*(N833-1))),IF(M833="WON",((((N833-1)*J833)*'MONTH 2'!$B$2)+('MONTH 2'!$B$2*(N833-1))),IF(M833="PLACED",((((N833-1)*J833)*'MONTH 2'!$B$2)-'MONTH 2'!$B$2),IF(J833=0,-'MONTH 2'!$B$2,IF(J833=0,-'MONTH 2'!$B$2,-('MONTH 2'!$B$2*2)))))))*E833))</f>
        <v>0</v>
      </c>
      <c r="R833" s="27">
        <f>IF(ISBLANK(M833),,IF(U833&lt;&gt;1,((IF(M833="WON-EW",(((K833-1)*'MONTH 2'!$B$2)*(1-$B$3))+(((L833-1)*'MONTH 2'!$B$2)*(1-$B$3)),IF(M833="WON",(((K833-1)*'MONTH 2'!$B$2)*(1-$B$3)),IF(M833="PLACED",(((L833-1)*'MONTH 2'!$B$2)*(1-$B$3))-'MONTH 2'!$B$2,IF(J833=0,-'MONTH 2'!$B$2,-('MONTH 2'!$B$2*2))))))*E833),0))</f>
        <v>0</v>
      </c>
      <c r="U833">
        <f t="shared" si="26"/>
        <v>1</v>
      </c>
    </row>
    <row r="834" spans="8:21" ht="16" x14ac:dyDescent="0.2">
      <c r="H834" s="22"/>
      <c r="I834" s="22"/>
      <c r="J834" s="22"/>
      <c r="M834" s="17"/>
      <c r="N834" s="26">
        <f>((G834-1)*(1-(IF(H834="no",0,'MONTH 2'!$B$3)))+1)</f>
        <v>5.0000000000000044E-2</v>
      </c>
      <c r="O834" s="26">
        <f t="shared" si="27"/>
        <v>0</v>
      </c>
      <c r="P834" s="28">
        <f>IF(ISBLANK(M834),,IF(ISBLANK(F834),,(IF(M834="WON-EW",((((F834-1)*J834)*'MONTH 2'!$B$2)+('MONTH 2'!$B$2*(F834-1))),IF(M834="WON",((((F834-1)*J834)*'MONTH 2'!$B$2)+('MONTH 2'!$B$2*(F834-1))),IF(M834="PLACED",((((F834-1)*J834)*'MONTH 2'!$B$2)-'MONTH 2'!$B$2),IF(J834=0,-'MONTH 2'!$B$2,IF(J834=0,-'MONTH 2'!$B$2,-('MONTH 2'!$B$2*2)))))))*E834))</f>
        <v>0</v>
      </c>
      <c r="Q834" s="27">
        <f>IF(ISBLANK(M834),,IF(ISBLANK(G834),,(IF(M834="WON-EW",((((N834-1)*J834)*'MONTH 2'!$B$2)+('MONTH 2'!$B$2*(N834-1))),IF(M834="WON",((((N834-1)*J834)*'MONTH 2'!$B$2)+('MONTH 2'!$B$2*(N834-1))),IF(M834="PLACED",((((N834-1)*J834)*'MONTH 2'!$B$2)-'MONTH 2'!$B$2),IF(J834=0,-'MONTH 2'!$B$2,IF(J834=0,-'MONTH 2'!$B$2,-('MONTH 2'!$B$2*2)))))))*E834))</f>
        <v>0</v>
      </c>
      <c r="R834" s="27">
        <f>IF(ISBLANK(M834),,IF(U834&lt;&gt;1,((IF(M834="WON-EW",(((K834-1)*'MONTH 2'!$B$2)*(1-$B$3))+(((L834-1)*'MONTH 2'!$B$2)*(1-$B$3)),IF(M834="WON",(((K834-1)*'MONTH 2'!$B$2)*(1-$B$3)),IF(M834="PLACED",(((L834-1)*'MONTH 2'!$B$2)*(1-$B$3))-'MONTH 2'!$B$2,IF(J834=0,-'MONTH 2'!$B$2,-('MONTH 2'!$B$2*2))))))*E834),0))</f>
        <v>0</v>
      </c>
      <c r="U834">
        <f t="shared" si="26"/>
        <v>1</v>
      </c>
    </row>
    <row r="835" spans="8:21" ht="16" x14ac:dyDescent="0.2">
      <c r="H835" s="22"/>
      <c r="I835" s="22"/>
      <c r="J835" s="22"/>
      <c r="M835" s="17"/>
      <c r="N835" s="26">
        <f>((G835-1)*(1-(IF(H835="no",0,'MONTH 2'!$B$3)))+1)</f>
        <v>5.0000000000000044E-2</v>
      </c>
      <c r="O835" s="26">
        <f t="shared" si="27"/>
        <v>0</v>
      </c>
      <c r="P835" s="28">
        <f>IF(ISBLANK(M835),,IF(ISBLANK(F835),,(IF(M835="WON-EW",((((F835-1)*J835)*'MONTH 2'!$B$2)+('MONTH 2'!$B$2*(F835-1))),IF(M835="WON",((((F835-1)*J835)*'MONTH 2'!$B$2)+('MONTH 2'!$B$2*(F835-1))),IF(M835="PLACED",((((F835-1)*J835)*'MONTH 2'!$B$2)-'MONTH 2'!$B$2),IF(J835=0,-'MONTH 2'!$B$2,IF(J835=0,-'MONTH 2'!$B$2,-('MONTH 2'!$B$2*2)))))))*E835))</f>
        <v>0</v>
      </c>
      <c r="Q835" s="27">
        <f>IF(ISBLANK(M835),,IF(ISBLANK(G835),,(IF(M835="WON-EW",((((N835-1)*J835)*'MONTH 2'!$B$2)+('MONTH 2'!$B$2*(N835-1))),IF(M835="WON",((((N835-1)*J835)*'MONTH 2'!$B$2)+('MONTH 2'!$B$2*(N835-1))),IF(M835="PLACED",((((N835-1)*J835)*'MONTH 2'!$B$2)-'MONTH 2'!$B$2),IF(J835=0,-'MONTH 2'!$B$2,IF(J835=0,-'MONTH 2'!$B$2,-('MONTH 2'!$B$2*2)))))))*E835))</f>
        <v>0</v>
      </c>
      <c r="R835" s="27">
        <f>IF(ISBLANK(M835),,IF(U835&lt;&gt;1,((IF(M835="WON-EW",(((K835-1)*'MONTH 2'!$B$2)*(1-$B$3))+(((L835-1)*'MONTH 2'!$B$2)*(1-$B$3)),IF(M835="WON",(((K835-1)*'MONTH 2'!$B$2)*(1-$B$3)),IF(M835="PLACED",(((L835-1)*'MONTH 2'!$B$2)*(1-$B$3))-'MONTH 2'!$B$2,IF(J835=0,-'MONTH 2'!$B$2,-('MONTH 2'!$B$2*2))))))*E835),0))</f>
        <v>0</v>
      </c>
      <c r="U835">
        <f t="shared" si="26"/>
        <v>1</v>
      </c>
    </row>
    <row r="836" spans="8:21" ht="16" x14ac:dyDescent="0.2">
      <c r="H836" s="22"/>
      <c r="I836" s="22"/>
      <c r="J836" s="22"/>
      <c r="M836" s="17"/>
      <c r="N836" s="26">
        <f>((G836-1)*(1-(IF(H836="no",0,'MONTH 2'!$B$3)))+1)</f>
        <v>5.0000000000000044E-2</v>
      </c>
      <c r="O836" s="26">
        <f t="shared" si="27"/>
        <v>0</v>
      </c>
      <c r="P836" s="28">
        <f>IF(ISBLANK(M836),,IF(ISBLANK(F836),,(IF(M836="WON-EW",((((F836-1)*J836)*'MONTH 2'!$B$2)+('MONTH 2'!$B$2*(F836-1))),IF(M836="WON",((((F836-1)*J836)*'MONTH 2'!$B$2)+('MONTH 2'!$B$2*(F836-1))),IF(M836="PLACED",((((F836-1)*J836)*'MONTH 2'!$B$2)-'MONTH 2'!$B$2),IF(J836=0,-'MONTH 2'!$B$2,IF(J836=0,-'MONTH 2'!$B$2,-('MONTH 2'!$B$2*2)))))))*E836))</f>
        <v>0</v>
      </c>
      <c r="Q836" s="27">
        <f>IF(ISBLANK(M836),,IF(ISBLANK(G836),,(IF(M836="WON-EW",((((N836-1)*J836)*'MONTH 2'!$B$2)+('MONTH 2'!$B$2*(N836-1))),IF(M836="WON",((((N836-1)*J836)*'MONTH 2'!$B$2)+('MONTH 2'!$B$2*(N836-1))),IF(M836="PLACED",((((N836-1)*J836)*'MONTH 2'!$B$2)-'MONTH 2'!$B$2),IF(J836=0,-'MONTH 2'!$B$2,IF(J836=0,-'MONTH 2'!$B$2,-('MONTH 2'!$B$2*2)))))))*E836))</f>
        <v>0</v>
      </c>
      <c r="R836" s="27">
        <f>IF(ISBLANK(M836),,IF(U836&lt;&gt;1,((IF(M836="WON-EW",(((K836-1)*'MONTH 2'!$B$2)*(1-$B$3))+(((L836-1)*'MONTH 2'!$B$2)*(1-$B$3)),IF(M836="WON",(((K836-1)*'MONTH 2'!$B$2)*(1-$B$3)),IF(M836="PLACED",(((L836-1)*'MONTH 2'!$B$2)*(1-$B$3))-'MONTH 2'!$B$2,IF(J836=0,-'MONTH 2'!$B$2,-('MONTH 2'!$B$2*2))))))*E836),0))</f>
        <v>0</v>
      </c>
      <c r="U836">
        <f t="shared" si="26"/>
        <v>1</v>
      </c>
    </row>
    <row r="837" spans="8:21" ht="16" x14ac:dyDescent="0.2">
      <c r="H837" s="22"/>
      <c r="I837" s="22"/>
      <c r="J837" s="22"/>
      <c r="M837" s="17"/>
      <c r="N837" s="26">
        <f>((G837-1)*(1-(IF(H837="no",0,'MONTH 2'!$B$3)))+1)</f>
        <v>5.0000000000000044E-2</v>
      </c>
      <c r="O837" s="26">
        <f t="shared" si="27"/>
        <v>0</v>
      </c>
      <c r="P837" s="28">
        <f>IF(ISBLANK(M837),,IF(ISBLANK(F837),,(IF(M837="WON-EW",((((F837-1)*J837)*'MONTH 2'!$B$2)+('MONTH 2'!$B$2*(F837-1))),IF(M837="WON",((((F837-1)*J837)*'MONTH 2'!$B$2)+('MONTH 2'!$B$2*(F837-1))),IF(M837="PLACED",((((F837-1)*J837)*'MONTH 2'!$B$2)-'MONTH 2'!$B$2),IF(J837=0,-'MONTH 2'!$B$2,IF(J837=0,-'MONTH 2'!$B$2,-('MONTH 2'!$B$2*2)))))))*E837))</f>
        <v>0</v>
      </c>
      <c r="Q837" s="27">
        <f>IF(ISBLANK(M837),,IF(ISBLANK(G837),,(IF(M837="WON-EW",((((N837-1)*J837)*'MONTH 2'!$B$2)+('MONTH 2'!$B$2*(N837-1))),IF(M837="WON",((((N837-1)*J837)*'MONTH 2'!$B$2)+('MONTH 2'!$B$2*(N837-1))),IF(M837="PLACED",((((N837-1)*J837)*'MONTH 2'!$B$2)-'MONTH 2'!$B$2),IF(J837=0,-'MONTH 2'!$B$2,IF(J837=0,-'MONTH 2'!$B$2,-('MONTH 2'!$B$2*2)))))))*E837))</f>
        <v>0</v>
      </c>
      <c r="R837" s="27">
        <f>IF(ISBLANK(M837),,IF(U837&lt;&gt;1,((IF(M837="WON-EW",(((K837-1)*'MONTH 2'!$B$2)*(1-$B$3))+(((L837-1)*'MONTH 2'!$B$2)*(1-$B$3)),IF(M837="WON",(((K837-1)*'MONTH 2'!$B$2)*(1-$B$3)),IF(M837="PLACED",(((L837-1)*'MONTH 2'!$B$2)*(1-$B$3))-'MONTH 2'!$B$2,IF(J837=0,-'MONTH 2'!$B$2,-('MONTH 2'!$B$2*2))))))*E837),0))</f>
        <v>0</v>
      </c>
      <c r="U837">
        <f t="shared" si="26"/>
        <v>1</v>
      </c>
    </row>
    <row r="838" spans="8:21" ht="16" x14ac:dyDescent="0.2">
      <c r="H838" s="22"/>
      <c r="I838" s="22"/>
      <c r="J838" s="22"/>
      <c r="M838" s="17"/>
      <c r="N838" s="26">
        <f>((G838-1)*(1-(IF(H838="no",0,'MONTH 2'!$B$3)))+1)</f>
        <v>5.0000000000000044E-2</v>
      </c>
      <c r="O838" s="26">
        <f t="shared" si="27"/>
        <v>0</v>
      </c>
      <c r="P838" s="28">
        <f>IF(ISBLANK(M838),,IF(ISBLANK(F838),,(IF(M838="WON-EW",((((F838-1)*J838)*'MONTH 2'!$B$2)+('MONTH 2'!$B$2*(F838-1))),IF(M838="WON",((((F838-1)*J838)*'MONTH 2'!$B$2)+('MONTH 2'!$B$2*(F838-1))),IF(M838="PLACED",((((F838-1)*J838)*'MONTH 2'!$B$2)-'MONTH 2'!$B$2),IF(J838=0,-'MONTH 2'!$B$2,IF(J838=0,-'MONTH 2'!$B$2,-('MONTH 2'!$B$2*2)))))))*E838))</f>
        <v>0</v>
      </c>
      <c r="Q838" s="27">
        <f>IF(ISBLANK(M838),,IF(ISBLANK(G838),,(IF(M838="WON-EW",((((N838-1)*J838)*'MONTH 2'!$B$2)+('MONTH 2'!$B$2*(N838-1))),IF(M838="WON",((((N838-1)*J838)*'MONTH 2'!$B$2)+('MONTH 2'!$B$2*(N838-1))),IF(M838="PLACED",((((N838-1)*J838)*'MONTH 2'!$B$2)-'MONTH 2'!$B$2),IF(J838=0,-'MONTH 2'!$B$2,IF(J838=0,-'MONTH 2'!$B$2,-('MONTH 2'!$B$2*2)))))))*E838))</f>
        <v>0</v>
      </c>
      <c r="R838" s="27">
        <f>IF(ISBLANK(M838),,IF(U838&lt;&gt;1,((IF(M838="WON-EW",(((K838-1)*'MONTH 2'!$B$2)*(1-$B$3))+(((L838-1)*'MONTH 2'!$B$2)*(1-$B$3)),IF(M838="WON",(((K838-1)*'MONTH 2'!$B$2)*(1-$B$3)),IF(M838="PLACED",(((L838-1)*'MONTH 2'!$B$2)*(1-$B$3))-'MONTH 2'!$B$2,IF(J838=0,-'MONTH 2'!$B$2,-('MONTH 2'!$B$2*2))))))*E838),0))</f>
        <v>0</v>
      </c>
      <c r="U838">
        <f t="shared" si="26"/>
        <v>1</v>
      </c>
    </row>
    <row r="839" spans="8:21" ht="16" x14ac:dyDescent="0.2">
      <c r="H839" s="22"/>
      <c r="I839" s="22"/>
      <c r="J839" s="22"/>
      <c r="M839" s="17"/>
      <c r="N839" s="26">
        <f>((G839-1)*(1-(IF(H839="no",0,'MONTH 2'!$B$3)))+1)</f>
        <v>5.0000000000000044E-2</v>
      </c>
      <c r="O839" s="26">
        <f t="shared" si="27"/>
        <v>0</v>
      </c>
      <c r="P839" s="28">
        <f>IF(ISBLANK(M839),,IF(ISBLANK(F839),,(IF(M839="WON-EW",((((F839-1)*J839)*'MONTH 2'!$B$2)+('MONTH 2'!$B$2*(F839-1))),IF(M839="WON",((((F839-1)*J839)*'MONTH 2'!$B$2)+('MONTH 2'!$B$2*(F839-1))),IF(M839="PLACED",((((F839-1)*J839)*'MONTH 2'!$B$2)-'MONTH 2'!$B$2),IF(J839=0,-'MONTH 2'!$B$2,IF(J839=0,-'MONTH 2'!$B$2,-('MONTH 2'!$B$2*2)))))))*E839))</f>
        <v>0</v>
      </c>
      <c r="Q839" s="27">
        <f>IF(ISBLANK(M839),,IF(ISBLANK(G839),,(IF(M839="WON-EW",((((N839-1)*J839)*'MONTH 2'!$B$2)+('MONTH 2'!$B$2*(N839-1))),IF(M839="WON",((((N839-1)*J839)*'MONTH 2'!$B$2)+('MONTH 2'!$B$2*(N839-1))),IF(M839="PLACED",((((N839-1)*J839)*'MONTH 2'!$B$2)-'MONTH 2'!$B$2),IF(J839=0,-'MONTH 2'!$B$2,IF(J839=0,-'MONTH 2'!$B$2,-('MONTH 2'!$B$2*2)))))))*E839))</f>
        <v>0</v>
      </c>
      <c r="R839" s="27">
        <f>IF(ISBLANK(M839),,IF(U839&lt;&gt;1,((IF(M839="WON-EW",(((K839-1)*'MONTH 2'!$B$2)*(1-$B$3))+(((L839-1)*'MONTH 2'!$B$2)*(1-$B$3)),IF(M839="WON",(((K839-1)*'MONTH 2'!$B$2)*(1-$B$3)),IF(M839="PLACED",(((L839-1)*'MONTH 2'!$B$2)*(1-$B$3))-'MONTH 2'!$B$2,IF(J839=0,-'MONTH 2'!$B$2,-('MONTH 2'!$B$2*2))))))*E839),0))</f>
        <v>0</v>
      </c>
      <c r="U839">
        <f t="shared" si="26"/>
        <v>1</v>
      </c>
    </row>
    <row r="840" spans="8:21" ht="16" x14ac:dyDescent="0.2">
      <c r="H840" s="22"/>
      <c r="I840" s="22"/>
      <c r="J840" s="22"/>
      <c r="M840" s="17"/>
      <c r="N840" s="26">
        <f>((G840-1)*(1-(IF(H840="no",0,'MONTH 2'!$B$3)))+1)</f>
        <v>5.0000000000000044E-2</v>
      </c>
      <c r="O840" s="26">
        <f t="shared" si="27"/>
        <v>0</v>
      </c>
      <c r="P840" s="28">
        <f>IF(ISBLANK(M840),,IF(ISBLANK(F840),,(IF(M840="WON-EW",((((F840-1)*J840)*'MONTH 2'!$B$2)+('MONTH 2'!$B$2*(F840-1))),IF(M840="WON",((((F840-1)*J840)*'MONTH 2'!$B$2)+('MONTH 2'!$B$2*(F840-1))),IF(M840="PLACED",((((F840-1)*J840)*'MONTH 2'!$B$2)-'MONTH 2'!$B$2),IF(J840=0,-'MONTH 2'!$B$2,IF(J840=0,-'MONTH 2'!$B$2,-('MONTH 2'!$B$2*2)))))))*E840))</f>
        <v>0</v>
      </c>
      <c r="Q840" s="27">
        <f>IF(ISBLANK(M840),,IF(ISBLANK(G840),,(IF(M840="WON-EW",((((N840-1)*J840)*'MONTH 2'!$B$2)+('MONTH 2'!$B$2*(N840-1))),IF(M840="WON",((((N840-1)*J840)*'MONTH 2'!$B$2)+('MONTH 2'!$B$2*(N840-1))),IF(M840="PLACED",((((N840-1)*J840)*'MONTH 2'!$B$2)-'MONTH 2'!$B$2),IF(J840=0,-'MONTH 2'!$B$2,IF(J840=0,-'MONTH 2'!$B$2,-('MONTH 2'!$B$2*2)))))))*E840))</f>
        <v>0</v>
      </c>
      <c r="R840" s="27">
        <f>IF(ISBLANK(M840),,IF(U840&lt;&gt;1,((IF(M840="WON-EW",(((K840-1)*'MONTH 2'!$B$2)*(1-$B$3))+(((L840-1)*'MONTH 2'!$B$2)*(1-$B$3)),IF(M840="WON",(((K840-1)*'MONTH 2'!$B$2)*(1-$B$3)),IF(M840="PLACED",(((L840-1)*'MONTH 2'!$B$2)*(1-$B$3))-'MONTH 2'!$B$2,IF(J840=0,-'MONTH 2'!$B$2,-('MONTH 2'!$B$2*2))))))*E840),0))</f>
        <v>0</v>
      </c>
      <c r="U840">
        <f t="shared" si="26"/>
        <v>1</v>
      </c>
    </row>
    <row r="841" spans="8:21" ht="16" x14ac:dyDescent="0.2">
      <c r="H841" s="22"/>
      <c r="I841" s="22"/>
      <c r="J841" s="22"/>
      <c r="M841" s="17"/>
      <c r="N841" s="26">
        <f>((G841-1)*(1-(IF(H841="no",0,'MONTH 2'!$B$3)))+1)</f>
        <v>5.0000000000000044E-2</v>
      </c>
      <c r="O841" s="26">
        <f t="shared" si="27"/>
        <v>0</v>
      </c>
      <c r="P841" s="28">
        <f>IF(ISBLANK(M841),,IF(ISBLANK(F841),,(IF(M841="WON-EW",((((F841-1)*J841)*'MONTH 2'!$B$2)+('MONTH 2'!$B$2*(F841-1))),IF(M841="WON",((((F841-1)*J841)*'MONTH 2'!$B$2)+('MONTH 2'!$B$2*(F841-1))),IF(M841="PLACED",((((F841-1)*J841)*'MONTH 2'!$B$2)-'MONTH 2'!$B$2),IF(J841=0,-'MONTH 2'!$B$2,IF(J841=0,-'MONTH 2'!$B$2,-('MONTH 2'!$B$2*2)))))))*E841))</f>
        <v>0</v>
      </c>
      <c r="Q841" s="27">
        <f>IF(ISBLANK(M841),,IF(ISBLANK(G841),,(IF(M841="WON-EW",((((N841-1)*J841)*'MONTH 2'!$B$2)+('MONTH 2'!$B$2*(N841-1))),IF(M841="WON",((((N841-1)*J841)*'MONTH 2'!$B$2)+('MONTH 2'!$B$2*(N841-1))),IF(M841="PLACED",((((N841-1)*J841)*'MONTH 2'!$B$2)-'MONTH 2'!$B$2),IF(J841=0,-'MONTH 2'!$B$2,IF(J841=0,-'MONTH 2'!$B$2,-('MONTH 2'!$B$2*2)))))))*E841))</f>
        <v>0</v>
      </c>
      <c r="R841" s="27">
        <f>IF(ISBLANK(M841),,IF(U841&lt;&gt;1,((IF(M841="WON-EW",(((K841-1)*'MONTH 2'!$B$2)*(1-$B$3))+(((L841-1)*'MONTH 2'!$B$2)*(1-$B$3)),IF(M841="WON",(((K841-1)*'MONTH 2'!$B$2)*(1-$B$3)),IF(M841="PLACED",(((L841-1)*'MONTH 2'!$B$2)*(1-$B$3))-'MONTH 2'!$B$2,IF(J841=0,-'MONTH 2'!$B$2,-('MONTH 2'!$B$2*2))))))*E841),0))</f>
        <v>0</v>
      </c>
      <c r="U841">
        <f t="shared" si="26"/>
        <v>1</v>
      </c>
    </row>
    <row r="842" spans="8:21" ht="16" x14ac:dyDescent="0.2">
      <c r="H842" s="22"/>
      <c r="I842" s="22"/>
      <c r="J842" s="22"/>
      <c r="M842" s="17"/>
      <c r="N842" s="26">
        <f>((G842-1)*(1-(IF(H842="no",0,'MONTH 2'!$B$3)))+1)</f>
        <v>5.0000000000000044E-2</v>
      </c>
      <c r="O842" s="26">
        <f t="shared" si="27"/>
        <v>0</v>
      </c>
      <c r="P842" s="28">
        <f>IF(ISBLANK(M842),,IF(ISBLANK(F842),,(IF(M842="WON-EW",((((F842-1)*J842)*'MONTH 2'!$B$2)+('MONTH 2'!$B$2*(F842-1))),IF(M842="WON",((((F842-1)*J842)*'MONTH 2'!$B$2)+('MONTH 2'!$B$2*(F842-1))),IF(M842="PLACED",((((F842-1)*J842)*'MONTH 2'!$B$2)-'MONTH 2'!$B$2),IF(J842=0,-'MONTH 2'!$B$2,IF(J842=0,-'MONTH 2'!$B$2,-('MONTH 2'!$B$2*2)))))))*E842))</f>
        <v>0</v>
      </c>
      <c r="Q842" s="27">
        <f>IF(ISBLANK(M842),,IF(ISBLANK(G842),,(IF(M842="WON-EW",((((N842-1)*J842)*'MONTH 2'!$B$2)+('MONTH 2'!$B$2*(N842-1))),IF(M842="WON",((((N842-1)*J842)*'MONTH 2'!$B$2)+('MONTH 2'!$B$2*(N842-1))),IF(M842="PLACED",((((N842-1)*J842)*'MONTH 2'!$B$2)-'MONTH 2'!$B$2),IF(J842=0,-'MONTH 2'!$B$2,IF(J842=0,-'MONTH 2'!$B$2,-('MONTH 2'!$B$2*2)))))))*E842))</f>
        <v>0</v>
      </c>
      <c r="R842" s="27">
        <f>IF(ISBLANK(M842),,IF(U842&lt;&gt;1,((IF(M842="WON-EW",(((K842-1)*'MONTH 2'!$B$2)*(1-$B$3))+(((L842-1)*'MONTH 2'!$B$2)*(1-$B$3)),IF(M842="WON",(((K842-1)*'MONTH 2'!$B$2)*(1-$B$3)),IF(M842="PLACED",(((L842-1)*'MONTH 2'!$B$2)*(1-$B$3))-'MONTH 2'!$B$2,IF(J842=0,-'MONTH 2'!$B$2,-('MONTH 2'!$B$2*2))))))*E842),0))</f>
        <v>0</v>
      </c>
      <c r="U842">
        <f t="shared" si="26"/>
        <v>1</v>
      </c>
    </row>
    <row r="843" spans="8:21" ht="16" x14ac:dyDescent="0.2">
      <c r="H843" s="22"/>
      <c r="I843" s="22"/>
      <c r="J843" s="22"/>
      <c r="M843" s="17"/>
      <c r="N843" s="26">
        <f>((G843-1)*(1-(IF(H843="no",0,'MONTH 2'!$B$3)))+1)</f>
        <v>5.0000000000000044E-2</v>
      </c>
      <c r="O843" s="26">
        <f t="shared" si="27"/>
        <v>0</v>
      </c>
      <c r="P843" s="28">
        <f>IF(ISBLANK(M843),,IF(ISBLANK(F843),,(IF(M843="WON-EW",((((F843-1)*J843)*'MONTH 2'!$B$2)+('MONTH 2'!$B$2*(F843-1))),IF(M843="WON",((((F843-1)*J843)*'MONTH 2'!$B$2)+('MONTH 2'!$B$2*(F843-1))),IF(M843="PLACED",((((F843-1)*J843)*'MONTH 2'!$B$2)-'MONTH 2'!$B$2),IF(J843=0,-'MONTH 2'!$B$2,IF(J843=0,-'MONTH 2'!$B$2,-('MONTH 2'!$B$2*2)))))))*E843))</f>
        <v>0</v>
      </c>
      <c r="Q843" s="27">
        <f>IF(ISBLANK(M843),,IF(ISBLANK(G843),,(IF(M843="WON-EW",((((N843-1)*J843)*'MONTH 2'!$B$2)+('MONTH 2'!$B$2*(N843-1))),IF(M843="WON",((((N843-1)*J843)*'MONTH 2'!$B$2)+('MONTH 2'!$B$2*(N843-1))),IF(M843="PLACED",((((N843-1)*J843)*'MONTH 2'!$B$2)-'MONTH 2'!$B$2),IF(J843=0,-'MONTH 2'!$B$2,IF(J843=0,-'MONTH 2'!$B$2,-('MONTH 2'!$B$2*2)))))))*E843))</f>
        <v>0</v>
      </c>
      <c r="R843" s="27">
        <f>IF(ISBLANK(M843),,IF(U843&lt;&gt;1,((IF(M843="WON-EW",(((K843-1)*'MONTH 2'!$B$2)*(1-$B$3))+(((L843-1)*'MONTH 2'!$B$2)*(1-$B$3)),IF(M843="WON",(((K843-1)*'MONTH 2'!$B$2)*(1-$B$3)),IF(M843="PLACED",(((L843-1)*'MONTH 2'!$B$2)*(1-$B$3))-'MONTH 2'!$B$2,IF(J843=0,-'MONTH 2'!$B$2,-('MONTH 2'!$B$2*2))))))*E843),0))</f>
        <v>0</v>
      </c>
      <c r="U843">
        <f t="shared" si="26"/>
        <v>1</v>
      </c>
    </row>
    <row r="844" spans="8:21" ht="16" x14ac:dyDescent="0.2">
      <c r="H844" s="22"/>
      <c r="I844" s="22"/>
      <c r="J844" s="22"/>
      <c r="M844" s="17"/>
      <c r="N844" s="26">
        <f>((G844-1)*(1-(IF(H844="no",0,'MONTH 2'!$B$3)))+1)</f>
        <v>5.0000000000000044E-2</v>
      </c>
      <c r="O844" s="26">
        <f t="shared" si="27"/>
        <v>0</v>
      </c>
      <c r="P844" s="28">
        <f>IF(ISBLANK(M844),,IF(ISBLANK(F844),,(IF(M844="WON-EW",((((F844-1)*J844)*'MONTH 2'!$B$2)+('MONTH 2'!$B$2*(F844-1))),IF(M844="WON",((((F844-1)*J844)*'MONTH 2'!$B$2)+('MONTH 2'!$B$2*(F844-1))),IF(M844="PLACED",((((F844-1)*J844)*'MONTH 2'!$B$2)-'MONTH 2'!$B$2),IF(J844=0,-'MONTH 2'!$B$2,IF(J844=0,-'MONTH 2'!$B$2,-('MONTH 2'!$B$2*2)))))))*E844))</f>
        <v>0</v>
      </c>
      <c r="Q844" s="27">
        <f>IF(ISBLANK(M844),,IF(ISBLANK(G844),,(IF(M844="WON-EW",((((N844-1)*J844)*'MONTH 2'!$B$2)+('MONTH 2'!$B$2*(N844-1))),IF(M844="WON",((((N844-1)*J844)*'MONTH 2'!$B$2)+('MONTH 2'!$B$2*(N844-1))),IF(M844="PLACED",((((N844-1)*J844)*'MONTH 2'!$B$2)-'MONTH 2'!$B$2),IF(J844=0,-'MONTH 2'!$B$2,IF(J844=0,-'MONTH 2'!$B$2,-('MONTH 2'!$B$2*2)))))))*E844))</f>
        <v>0</v>
      </c>
      <c r="R844" s="27">
        <f>IF(ISBLANK(M844),,IF(U844&lt;&gt;1,((IF(M844="WON-EW",(((K844-1)*'MONTH 2'!$B$2)*(1-$B$3))+(((L844-1)*'MONTH 2'!$B$2)*(1-$B$3)),IF(M844="WON",(((K844-1)*'MONTH 2'!$B$2)*(1-$B$3)),IF(M844="PLACED",(((L844-1)*'MONTH 2'!$B$2)*(1-$B$3))-'MONTH 2'!$B$2,IF(J844=0,-'MONTH 2'!$B$2,-('MONTH 2'!$B$2*2))))))*E844),0))</f>
        <v>0</v>
      </c>
      <c r="U844">
        <f t="shared" si="26"/>
        <v>1</v>
      </c>
    </row>
    <row r="845" spans="8:21" ht="16" x14ac:dyDescent="0.2">
      <c r="H845" s="22"/>
      <c r="I845" s="22"/>
      <c r="J845" s="22"/>
      <c r="M845" s="17"/>
      <c r="N845" s="26">
        <f>((G845-1)*(1-(IF(H845="no",0,'MONTH 2'!$B$3)))+1)</f>
        <v>5.0000000000000044E-2</v>
      </c>
      <c r="O845" s="26">
        <f t="shared" si="27"/>
        <v>0</v>
      </c>
      <c r="P845" s="28">
        <f>IF(ISBLANK(M845),,IF(ISBLANK(F845),,(IF(M845="WON-EW",((((F845-1)*J845)*'MONTH 2'!$B$2)+('MONTH 2'!$B$2*(F845-1))),IF(M845="WON",((((F845-1)*J845)*'MONTH 2'!$B$2)+('MONTH 2'!$B$2*(F845-1))),IF(M845="PLACED",((((F845-1)*J845)*'MONTH 2'!$B$2)-'MONTH 2'!$B$2),IF(J845=0,-'MONTH 2'!$B$2,IF(J845=0,-'MONTH 2'!$B$2,-('MONTH 2'!$B$2*2)))))))*E845))</f>
        <v>0</v>
      </c>
      <c r="Q845" s="27">
        <f>IF(ISBLANK(M845),,IF(ISBLANK(G845),,(IF(M845="WON-EW",((((N845-1)*J845)*'MONTH 2'!$B$2)+('MONTH 2'!$B$2*(N845-1))),IF(M845="WON",((((N845-1)*J845)*'MONTH 2'!$B$2)+('MONTH 2'!$B$2*(N845-1))),IF(M845="PLACED",((((N845-1)*J845)*'MONTH 2'!$B$2)-'MONTH 2'!$B$2),IF(J845=0,-'MONTH 2'!$B$2,IF(J845=0,-'MONTH 2'!$B$2,-('MONTH 2'!$B$2*2)))))))*E845))</f>
        <v>0</v>
      </c>
      <c r="R845" s="27">
        <f>IF(ISBLANK(M845),,IF(U845&lt;&gt;1,((IF(M845="WON-EW",(((K845-1)*'MONTH 2'!$B$2)*(1-$B$3))+(((L845-1)*'MONTH 2'!$B$2)*(1-$B$3)),IF(M845="WON",(((K845-1)*'MONTH 2'!$B$2)*(1-$B$3)),IF(M845="PLACED",(((L845-1)*'MONTH 2'!$B$2)*(1-$B$3))-'MONTH 2'!$B$2,IF(J845=0,-'MONTH 2'!$B$2,-('MONTH 2'!$B$2*2))))))*E845),0))</f>
        <v>0</v>
      </c>
      <c r="U845">
        <f t="shared" si="26"/>
        <v>1</v>
      </c>
    </row>
    <row r="846" spans="8:21" ht="16" x14ac:dyDescent="0.2">
      <c r="H846" s="22"/>
      <c r="I846" s="22"/>
      <c r="J846" s="22"/>
      <c r="M846" s="17"/>
      <c r="N846" s="26">
        <f>((G846-1)*(1-(IF(H846="no",0,'MONTH 2'!$B$3)))+1)</f>
        <v>5.0000000000000044E-2</v>
      </c>
      <c r="O846" s="26">
        <f t="shared" si="27"/>
        <v>0</v>
      </c>
      <c r="P846" s="28">
        <f>IF(ISBLANK(M846),,IF(ISBLANK(F846),,(IF(M846="WON-EW",((((F846-1)*J846)*'MONTH 2'!$B$2)+('MONTH 2'!$B$2*(F846-1))),IF(M846="WON",((((F846-1)*J846)*'MONTH 2'!$B$2)+('MONTH 2'!$B$2*(F846-1))),IF(M846="PLACED",((((F846-1)*J846)*'MONTH 2'!$B$2)-'MONTH 2'!$B$2),IF(J846=0,-'MONTH 2'!$B$2,IF(J846=0,-'MONTH 2'!$B$2,-('MONTH 2'!$B$2*2)))))))*E846))</f>
        <v>0</v>
      </c>
      <c r="Q846" s="27">
        <f>IF(ISBLANK(M846),,IF(ISBLANK(G846),,(IF(M846="WON-EW",((((N846-1)*J846)*'MONTH 2'!$B$2)+('MONTH 2'!$B$2*(N846-1))),IF(M846="WON",((((N846-1)*J846)*'MONTH 2'!$B$2)+('MONTH 2'!$B$2*(N846-1))),IF(M846="PLACED",((((N846-1)*J846)*'MONTH 2'!$B$2)-'MONTH 2'!$B$2),IF(J846=0,-'MONTH 2'!$B$2,IF(J846=0,-'MONTH 2'!$B$2,-('MONTH 2'!$B$2*2)))))))*E846))</f>
        <v>0</v>
      </c>
      <c r="R846" s="27">
        <f>IF(ISBLANK(M846),,IF(U846&lt;&gt;1,((IF(M846="WON-EW",(((K846-1)*'MONTH 2'!$B$2)*(1-$B$3))+(((L846-1)*'MONTH 2'!$B$2)*(1-$B$3)),IF(M846="WON",(((K846-1)*'MONTH 2'!$B$2)*(1-$B$3)),IF(M846="PLACED",(((L846-1)*'MONTH 2'!$B$2)*(1-$B$3))-'MONTH 2'!$B$2,IF(J846=0,-'MONTH 2'!$B$2,-('MONTH 2'!$B$2*2))))))*E846),0))</f>
        <v>0</v>
      </c>
      <c r="U846">
        <f t="shared" si="26"/>
        <v>1</v>
      </c>
    </row>
    <row r="847" spans="8:21" ht="16" x14ac:dyDescent="0.2">
      <c r="H847" s="22"/>
      <c r="I847" s="22"/>
      <c r="J847" s="22"/>
      <c r="M847" s="17"/>
      <c r="N847" s="26">
        <f>((G847-1)*(1-(IF(H847="no",0,'MONTH 2'!$B$3)))+1)</f>
        <v>5.0000000000000044E-2</v>
      </c>
      <c r="O847" s="26">
        <f t="shared" si="27"/>
        <v>0</v>
      </c>
      <c r="P847" s="28">
        <f>IF(ISBLANK(M847),,IF(ISBLANK(F847),,(IF(M847="WON-EW",((((F847-1)*J847)*'MONTH 2'!$B$2)+('MONTH 2'!$B$2*(F847-1))),IF(M847="WON",((((F847-1)*J847)*'MONTH 2'!$B$2)+('MONTH 2'!$B$2*(F847-1))),IF(M847="PLACED",((((F847-1)*J847)*'MONTH 2'!$B$2)-'MONTH 2'!$B$2),IF(J847=0,-'MONTH 2'!$B$2,IF(J847=0,-'MONTH 2'!$B$2,-('MONTH 2'!$B$2*2)))))))*E847))</f>
        <v>0</v>
      </c>
      <c r="Q847" s="27">
        <f>IF(ISBLANK(M847),,IF(ISBLANK(G847),,(IF(M847="WON-EW",((((N847-1)*J847)*'MONTH 2'!$B$2)+('MONTH 2'!$B$2*(N847-1))),IF(M847="WON",((((N847-1)*J847)*'MONTH 2'!$B$2)+('MONTH 2'!$B$2*(N847-1))),IF(M847="PLACED",((((N847-1)*J847)*'MONTH 2'!$B$2)-'MONTH 2'!$B$2),IF(J847=0,-'MONTH 2'!$B$2,IF(J847=0,-'MONTH 2'!$B$2,-('MONTH 2'!$B$2*2)))))))*E847))</f>
        <v>0</v>
      </c>
      <c r="R847" s="27">
        <f>IF(ISBLANK(M847),,IF(U847&lt;&gt;1,((IF(M847="WON-EW",(((K847-1)*'MONTH 2'!$B$2)*(1-$B$3))+(((L847-1)*'MONTH 2'!$B$2)*(1-$B$3)),IF(M847="WON",(((K847-1)*'MONTH 2'!$B$2)*(1-$B$3)),IF(M847="PLACED",(((L847-1)*'MONTH 2'!$B$2)*(1-$B$3))-'MONTH 2'!$B$2,IF(J847=0,-'MONTH 2'!$B$2,-('MONTH 2'!$B$2*2))))))*E847),0))</f>
        <v>0</v>
      </c>
      <c r="U847">
        <f t="shared" si="26"/>
        <v>1</v>
      </c>
    </row>
    <row r="848" spans="8:21" ht="16" x14ac:dyDescent="0.2">
      <c r="H848" s="22"/>
      <c r="I848" s="22"/>
      <c r="J848" s="22"/>
      <c r="M848" s="17"/>
      <c r="N848" s="26">
        <f>((G848-1)*(1-(IF(H848="no",0,'MONTH 2'!$B$3)))+1)</f>
        <v>5.0000000000000044E-2</v>
      </c>
      <c r="O848" s="26">
        <f t="shared" si="27"/>
        <v>0</v>
      </c>
      <c r="P848" s="28">
        <f>IF(ISBLANK(M848),,IF(ISBLANK(F848),,(IF(M848="WON-EW",((((F848-1)*J848)*'MONTH 2'!$B$2)+('MONTH 2'!$B$2*(F848-1))),IF(M848="WON",((((F848-1)*J848)*'MONTH 2'!$B$2)+('MONTH 2'!$B$2*(F848-1))),IF(M848="PLACED",((((F848-1)*J848)*'MONTH 2'!$B$2)-'MONTH 2'!$B$2),IF(J848=0,-'MONTH 2'!$B$2,IF(J848=0,-'MONTH 2'!$B$2,-('MONTH 2'!$B$2*2)))))))*E848))</f>
        <v>0</v>
      </c>
      <c r="Q848" s="27">
        <f>IF(ISBLANK(M848),,IF(ISBLANK(G848),,(IF(M848="WON-EW",((((N848-1)*J848)*'MONTH 2'!$B$2)+('MONTH 2'!$B$2*(N848-1))),IF(M848="WON",((((N848-1)*J848)*'MONTH 2'!$B$2)+('MONTH 2'!$B$2*(N848-1))),IF(M848="PLACED",((((N848-1)*J848)*'MONTH 2'!$B$2)-'MONTH 2'!$B$2),IF(J848=0,-'MONTH 2'!$B$2,IF(J848=0,-'MONTH 2'!$B$2,-('MONTH 2'!$B$2*2)))))))*E848))</f>
        <v>0</v>
      </c>
      <c r="R848" s="27">
        <f>IF(ISBLANK(M848),,IF(U848&lt;&gt;1,((IF(M848="WON-EW",(((K848-1)*'MONTH 2'!$B$2)*(1-$B$3))+(((L848-1)*'MONTH 2'!$B$2)*(1-$B$3)),IF(M848="WON",(((K848-1)*'MONTH 2'!$B$2)*(1-$B$3)),IF(M848="PLACED",(((L848-1)*'MONTH 2'!$B$2)*(1-$B$3))-'MONTH 2'!$B$2,IF(J848=0,-'MONTH 2'!$B$2,-('MONTH 2'!$B$2*2))))))*E848),0))</f>
        <v>0</v>
      </c>
      <c r="U848">
        <f t="shared" si="26"/>
        <v>1</v>
      </c>
    </row>
    <row r="849" spans="8:21" ht="16" x14ac:dyDescent="0.2">
      <c r="H849" s="22"/>
      <c r="I849" s="22"/>
      <c r="J849" s="22"/>
      <c r="M849" s="17"/>
      <c r="N849" s="26">
        <f>((G849-1)*(1-(IF(H849="no",0,'MONTH 2'!$B$3)))+1)</f>
        <v>5.0000000000000044E-2</v>
      </c>
      <c r="O849" s="26">
        <f t="shared" si="27"/>
        <v>0</v>
      </c>
      <c r="P849" s="28">
        <f>IF(ISBLANK(M849),,IF(ISBLANK(F849),,(IF(M849="WON-EW",((((F849-1)*J849)*'MONTH 2'!$B$2)+('MONTH 2'!$B$2*(F849-1))),IF(M849="WON",((((F849-1)*J849)*'MONTH 2'!$B$2)+('MONTH 2'!$B$2*(F849-1))),IF(M849="PLACED",((((F849-1)*J849)*'MONTH 2'!$B$2)-'MONTH 2'!$B$2),IF(J849=0,-'MONTH 2'!$B$2,IF(J849=0,-'MONTH 2'!$B$2,-('MONTH 2'!$B$2*2)))))))*E849))</f>
        <v>0</v>
      </c>
      <c r="Q849" s="27">
        <f>IF(ISBLANK(M849),,IF(ISBLANK(G849),,(IF(M849="WON-EW",((((N849-1)*J849)*'MONTH 2'!$B$2)+('MONTH 2'!$B$2*(N849-1))),IF(M849="WON",((((N849-1)*J849)*'MONTH 2'!$B$2)+('MONTH 2'!$B$2*(N849-1))),IF(M849="PLACED",((((N849-1)*J849)*'MONTH 2'!$B$2)-'MONTH 2'!$B$2),IF(J849=0,-'MONTH 2'!$B$2,IF(J849=0,-'MONTH 2'!$B$2,-('MONTH 2'!$B$2*2)))))))*E849))</f>
        <v>0</v>
      </c>
      <c r="R849" s="27">
        <f>IF(ISBLANK(M849),,IF(U849&lt;&gt;1,((IF(M849="WON-EW",(((K849-1)*'MONTH 2'!$B$2)*(1-$B$3))+(((L849-1)*'MONTH 2'!$B$2)*(1-$B$3)),IF(M849="WON",(((K849-1)*'MONTH 2'!$B$2)*(1-$B$3)),IF(M849="PLACED",(((L849-1)*'MONTH 2'!$B$2)*(1-$B$3))-'MONTH 2'!$B$2,IF(J849=0,-'MONTH 2'!$B$2,-('MONTH 2'!$B$2*2))))))*E849),0))</f>
        <v>0</v>
      </c>
      <c r="U849">
        <f t="shared" si="26"/>
        <v>1</v>
      </c>
    </row>
    <row r="850" spans="8:21" ht="16" x14ac:dyDescent="0.2">
      <c r="H850" s="22"/>
      <c r="I850" s="22"/>
      <c r="J850" s="22"/>
      <c r="M850" s="17"/>
      <c r="N850" s="26">
        <f>((G850-1)*(1-(IF(H850="no",0,'MONTH 2'!$B$3)))+1)</f>
        <v>5.0000000000000044E-2</v>
      </c>
      <c r="O850" s="26">
        <f t="shared" si="27"/>
        <v>0</v>
      </c>
      <c r="P850" s="28">
        <f>IF(ISBLANK(M850),,IF(ISBLANK(F850),,(IF(M850="WON-EW",((((F850-1)*J850)*'MONTH 2'!$B$2)+('MONTH 2'!$B$2*(F850-1))),IF(M850="WON",((((F850-1)*J850)*'MONTH 2'!$B$2)+('MONTH 2'!$B$2*(F850-1))),IF(M850="PLACED",((((F850-1)*J850)*'MONTH 2'!$B$2)-'MONTH 2'!$B$2),IF(J850=0,-'MONTH 2'!$B$2,IF(J850=0,-'MONTH 2'!$B$2,-('MONTH 2'!$B$2*2)))))))*E850))</f>
        <v>0</v>
      </c>
      <c r="Q850" s="27">
        <f>IF(ISBLANK(M850),,IF(ISBLANK(G850),,(IF(M850="WON-EW",((((N850-1)*J850)*'MONTH 2'!$B$2)+('MONTH 2'!$B$2*(N850-1))),IF(M850="WON",((((N850-1)*J850)*'MONTH 2'!$B$2)+('MONTH 2'!$B$2*(N850-1))),IF(M850="PLACED",((((N850-1)*J850)*'MONTH 2'!$B$2)-'MONTH 2'!$B$2),IF(J850=0,-'MONTH 2'!$B$2,IF(J850=0,-'MONTH 2'!$B$2,-('MONTH 2'!$B$2*2)))))))*E850))</f>
        <v>0</v>
      </c>
      <c r="R850" s="27">
        <f>IF(ISBLANK(M850),,IF(U850&lt;&gt;1,((IF(M850="WON-EW",(((K850-1)*'MONTH 2'!$B$2)*(1-$B$3))+(((L850-1)*'MONTH 2'!$B$2)*(1-$B$3)),IF(M850="WON",(((K850-1)*'MONTH 2'!$B$2)*(1-$B$3)),IF(M850="PLACED",(((L850-1)*'MONTH 2'!$B$2)*(1-$B$3))-'MONTH 2'!$B$2,IF(J850=0,-'MONTH 2'!$B$2,-('MONTH 2'!$B$2*2))))))*E850),0))</f>
        <v>0</v>
      </c>
      <c r="U850">
        <f t="shared" si="26"/>
        <v>1</v>
      </c>
    </row>
    <row r="851" spans="8:21" ht="16" x14ac:dyDescent="0.2">
      <c r="H851" s="22"/>
      <c r="I851" s="22"/>
      <c r="J851" s="22"/>
      <c r="M851" s="17"/>
      <c r="N851" s="26">
        <f>((G851-1)*(1-(IF(H851="no",0,'MONTH 2'!$B$3)))+1)</f>
        <v>5.0000000000000044E-2</v>
      </c>
      <c r="O851" s="26">
        <f t="shared" si="27"/>
        <v>0</v>
      </c>
      <c r="P851" s="28">
        <f>IF(ISBLANK(M851),,IF(ISBLANK(F851),,(IF(M851="WON-EW",((((F851-1)*J851)*'MONTH 2'!$B$2)+('MONTH 2'!$B$2*(F851-1))),IF(M851="WON",((((F851-1)*J851)*'MONTH 2'!$B$2)+('MONTH 2'!$B$2*(F851-1))),IF(M851="PLACED",((((F851-1)*J851)*'MONTH 2'!$B$2)-'MONTH 2'!$B$2),IF(J851=0,-'MONTH 2'!$B$2,IF(J851=0,-'MONTH 2'!$B$2,-('MONTH 2'!$B$2*2)))))))*E851))</f>
        <v>0</v>
      </c>
      <c r="Q851" s="27">
        <f>IF(ISBLANK(M851),,IF(ISBLANK(G851),,(IF(M851="WON-EW",((((N851-1)*J851)*'MONTH 2'!$B$2)+('MONTH 2'!$B$2*(N851-1))),IF(M851="WON",((((N851-1)*J851)*'MONTH 2'!$B$2)+('MONTH 2'!$B$2*(N851-1))),IF(M851="PLACED",((((N851-1)*J851)*'MONTH 2'!$B$2)-'MONTH 2'!$B$2),IF(J851=0,-'MONTH 2'!$B$2,IF(J851=0,-'MONTH 2'!$B$2,-('MONTH 2'!$B$2*2)))))))*E851))</f>
        <v>0</v>
      </c>
      <c r="R851" s="27">
        <f>IF(ISBLANK(M851),,IF(U851&lt;&gt;1,((IF(M851="WON-EW",(((K851-1)*'MONTH 2'!$B$2)*(1-$B$3))+(((L851-1)*'MONTH 2'!$B$2)*(1-$B$3)),IF(M851="WON",(((K851-1)*'MONTH 2'!$B$2)*(1-$B$3)),IF(M851="PLACED",(((L851-1)*'MONTH 2'!$B$2)*(1-$B$3))-'MONTH 2'!$B$2,IF(J851=0,-'MONTH 2'!$B$2,-('MONTH 2'!$B$2*2))))))*E851),0))</f>
        <v>0</v>
      </c>
      <c r="U851">
        <f t="shared" si="26"/>
        <v>1</v>
      </c>
    </row>
    <row r="852" spans="8:21" ht="16" x14ac:dyDescent="0.2">
      <c r="H852" s="22"/>
      <c r="I852" s="22"/>
      <c r="J852" s="22"/>
      <c r="M852" s="17"/>
      <c r="N852" s="26">
        <f>((G852-1)*(1-(IF(H852="no",0,'MONTH 2'!$B$3)))+1)</f>
        <v>5.0000000000000044E-2</v>
      </c>
      <c r="O852" s="26">
        <f t="shared" si="27"/>
        <v>0</v>
      </c>
      <c r="P852" s="28">
        <f>IF(ISBLANK(M852),,IF(ISBLANK(F852),,(IF(M852="WON-EW",((((F852-1)*J852)*'MONTH 2'!$B$2)+('MONTH 2'!$B$2*(F852-1))),IF(M852="WON",((((F852-1)*J852)*'MONTH 2'!$B$2)+('MONTH 2'!$B$2*(F852-1))),IF(M852="PLACED",((((F852-1)*J852)*'MONTH 2'!$B$2)-'MONTH 2'!$B$2),IF(J852=0,-'MONTH 2'!$B$2,IF(J852=0,-'MONTH 2'!$B$2,-('MONTH 2'!$B$2*2)))))))*E852))</f>
        <v>0</v>
      </c>
      <c r="Q852" s="27">
        <f>IF(ISBLANK(M852),,IF(ISBLANK(G852),,(IF(M852="WON-EW",((((N852-1)*J852)*'MONTH 2'!$B$2)+('MONTH 2'!$B$2*(N852-1))),IF(M852="WON",((((N852-1)*J852)*'MONTH 2'!$B$2)+('MONTH 2'!$B$2*(N852-1))),IF(M852="PLACED",((((N852-1)*J852)*'MONTH 2'!$B$2)-'MONTH 2'!$B$2),IF(J852=0,-'MONTH 2'!$B$2,IF(J852=0,-'MONTH 2'!$B$2,-('MONTH 2'!$B$2*2)))))))*E852))</f>
        <v>0</v>
      </c>
      <c r="R852" s="27">
        <f>IF(ISBLANK(M852),,IF(U852&lt;&gt;1,((IF(M852="WON-EW",(((K852-1)*'MONTH 2'!$B$2)*(1-$B$3))+(((L852-1)*'MONTH 2'!$B$2)*(1-$B$3)),IF(M852="WON",(((K852-1)*'MONTH 2'!$B$2)*(1-$B$3)),IF(M852="PLACED",(((L852-1)*'MONTH 2'!$B$2)*(1-$B$3))-'MONTH 2'!$B$2,IF(J852=0,-'MONTH 2'!$B$2,-('MONTH 2'!$B$2*2))))))*E852),0))</f>
        <v>0</v>
      </c>
      <c r="U852">
        <f t="shared" si="26"/>
        <v>1</v>
      </c>
    </row>
    <row r="853" spans="8:21" ht="16" x14ac:dyDescent="0.2">
      <c r="H853" s="22"/>
      <c r="I853" s="22"/>
      <c r="J853" s="22"/>
      <c r="M853" s="17"/>
      <c r="N853" s="26">
        <f>((G853-1)*(1-(IF(H853="no",0,'MONTH 2'!$B$3)))+1)</f>
        <v>5.0000000000000044E-2</v>
      </c>
      <c r="O853" s="26">
        <f t="shared" si="27"/>
        <v>0</v>
      </c>
      <c r="P853" s="28">
        <f>IF(ISBLANK(M853),,IF(ISBLANK(F853),,(IF(M853="WON-EW",((((F853-1)*J853)*'MONTH 2'!$B$2)+('MONTH 2'!$B$2*(F853-1))),IF(M853="WON",((((F853-1)*J853)*'MONTH 2'!$B$2)+('MONTH 2'!$B$2*(F853-1))),IF(M853="PLACED",((((F853-1)*J853)*'MONTH 2'!$B$2)-'MONTH 2'!$B$2),IF(J853=0,-'MONTH 2'!$B$2,IF(J853=0,-'MONTH 2'!$B$2,-('MONTH 2'!$B$2*2)))))))*E853))</f>
        <v>0</v>
      </c>
      <c r="Q853" s="27">
        <f>IF(ISBLANK(M853),,IF(ISBLANK(G853),,(IF(M853="WON-EW",((((N853-1)*J853)*'MONTH 2'!$B$2)+('MONTH 2'!$B$2*(N853-1))),IF(M853="WON",((((N853-1)*J853)*'MONTH 2'!$B$2)+('MONTH 2'!$B$2*(N853-1))),IF(M853="PLACED",((((N853-1)*J853)*'MONTH 2'!$B$2)-'MONTH 2'!$B$2),IF(J853=0,-'MONTH 2'!$B$2,IF(J853=0,-'MONTH 2'!$B$2,-('MONTH 2'!$B$2*2)))))))*E853))</f>
        <v>0</v>
      </c>
      <c r="R853" s="27">
        <f>IF(ISBLANK(M853),,IF(U853&lt;&gt;1,((IF(M853="WON-EW",(((K853-1)*'MONTH 2'!$B$2)*(1-$B$3))+(((L853-1)*'MONTH 2'!$B$2)*(1-$B$3)),IF(M853="WON",(((K853-1)*'MONTH 2'!$B$2)*(1-$B$3)),IF(M853="PLACED",(((L853-1)*'MONTH 2'!$B$2)*(1-$B$3))-'MONTH 2'!$B$2,IF(J853=0,-'MONTH 2'!$B$2,-('MONTH 2'!$B$2*2))))))*E853),0))</f>
        <v>0</v>
      </c>
      <c r="U853">
        <f t="shared" si="26"/>
        <v>1</v>
      </c>
    </row>
    <row r="854" spans="8:21" ht="16" x14ac:dyDescent="0.2">
      <c r="H854" s="22"/>
      <c r="I854" s="22"/>
      <c r="J854" s="22"/>
      <c r="M854" s="17"/>
      <c r="N854" s="26">
        <f>((G854-1)*(1-(IF(H854="no",0,'MONTH 2'!$B$3)))+1)</f>
        <v>5.0000000000000044E-2</v>
      </c>
      <c r="O854" s="26">
        <f t="shared" si="27"/>
        <v>0</v>
      </c>
      <c r="P854" s="28">
        <f>IF(ISBLANK(M854),,IF(ISBLANK(F854),,(IF(M854="WON-EW",((((F854-1)*J854)*'MONTH 2'!$B$2)+('MONTH 2'!$B$2*(F854-1))),IF(M854="WON",((((F854-1)*J854)*'MONTH 2'!$B$2)+('MONTH 2'!$B$2*(F854-1))),IF(M854="PLACED",((((F854-1)*J854)*'MONTH 2'!$B$2)-'MONTH 2'!$B$2),IF(J854=0,-'MONTH 2'!$B$2,IF(J854=0,-'MONTH 2'!$B$2,-('MONTH 2'!$B$2*2)))))))*E854))</f>
        <v>0</v>
      </c>
      <c r="Q854" s="27">
        <f>IF(ISBLANK(M854),,IF(ISBLANK(G854),,(IF(M854="WON-EW",((((N854-1)*J854)*'MONTH 2'!$B$2)+('MONTH 2'!$B$2*(N854-1))),IF(M854="WON",((((N854-1)*J854)*'MONTH 2'!$B$2)+('MONTH 2'!$B$2*(N854-1))),IF(M854="PLACED",((((N854-1)*J854)*'MONTH 2'!$B$2)-'MONTH 2'!$B$2),IF(J854=0,-'MONTH 2'!$B$2,IF(J854=0,-'MONTH 2'!$B$2,-('MONTH 2'!$B$2*2)))))))*E854))</f>
        <v>0</v>
      </c>
      <c r="R854" s="27">
        <f>IF(ISBLANK(M854),,IF(U854&lt;&gt;1,((IF(M854="WON-EW",(((K854-1)*'MONTH 2'!$B$2)*(1-$B$3))+(((L854-1)*'MONTH 2'!$B$2)*(1-$B$3)),IF(M854="WON",(((K854-1)*'MONTH 2'!$B$2)*(1-$B$3)),IF(M854="PLACED",(((L854-1)*'MONTH 2'!$B$2)*(1-$B$3))-'MONTH 2'!$B$2,IF(J854=0,-'MONTH 2'!$B$2,-('MONTH 2'!$B$2*2))))))*E854),0))</f>
        <v>0</v>
      </c>
      <c r="U854">
        <f t="shared" si="26"/>
        <v>1</v>
      </c>
    </row>
    <row r="855" spans="8:21" ht="16" x14ac:dyDescent="0.2">
      <c r="H855" s="22"/>
      <c r="I855" s="22"/>
      <c r="J855" s="22"/>
      <c r="M855" s="17"/>
      <c r="N855" s="26">
        <f>((G855-1)*(1-(IF(H855="no",0,'MONTH 2'!$B$3)))+1)</f>
        <v>5.0000000000000044E-2</v>
      </c>
      <c r="O855" s="26">
        <f t="shared" si="27"/>
        <v>0</v>
      </c>
      <c r="P855" s="28">
        <f>IF(ISBLANK(M855),,IF(ISBLANK(F855),,(IF(M855="WON-EW",((((F855-1)*J855)*'MONTH 2'!$B$2)+('MONTH 2'!$B$2*(F855-1))),IF(M855="WON",((((F855-1)*J855)*'MONTH 2'!$B$2)+('MONTH 2'!$B$2*(F855-1))),IF(M855="PLACED",((((F855-1)*J855)*'MONTH 2'!$B$2)-'MONTH 2'!$B$2),IF(J855=0,-'MONTH 2'!$B$2,IF(J855=0,-'MONTH 2'!$B$2,-('MONTH 2'!$B$2*2)))))))*E855))</f>
        <v>0</v>
      </c>
      <c r="Q855" s="27">
        <f>IF(ISBLANK(M855),,IF(ISBLANK(G855),,(IF(M855="WON-EW",((((N855-1)*J855)*'MONTH 2'!$B$2)+('MONTH 2'!$B$2*(N855-1))),IF(M855="WON",((((N855-1)*J855)*'MONTH 2'!$B$2)+('MONTH 2'!$B$2*(N855-1))),IF(M855="PLACED",((((N855-1)*J855)*'MONTH 2'!$B$2)-'MONTH 2'!$B$2),IF(J855=0,-'MONTH 2'!$B$2,IF(J855=0,-'MONTH 2'!$B$2,-('MONTH 2'!$B$2*2)))))))*E855))</f>
        <v>0</v>
      </c>
      <c r="R855" s="27">
        <f>IF(ISBLANK(M855),,IF(U855&lt;&gt;1,((IF(M855="WON-EW",(((K855-1)*'MONTH 2'!$B$2)*(1-$B$3))+(((L855-1)*'MONTH 2'!$B$2)*(1-$B$3)),IF(M855="WON",(((K855-1)*'MONTH 2'!$B$2)*(1-$B$3)),IF(M855="PLACED",(((L855-1)*'MONTH 2'!$B$2)*(1-$B$3))-'MONTH 2'!$B$2,IF(J855=0,-'MONTH 2'!$B$2,-('MONTH 2'!$B$2*2))))))*E855),0))</f>
        <v>0</v>
      </c>
      <c r="U855">
        <f t="shared" si="26"/>
        <v>1</v>
      </c>
    </row>
    <row r="856" spans="8:21" ht="16" x14ac:dyDescent="0.2">
      <c r="H856" s="22"/>
      <c r="I856" s="22"/>
      <c r="J856" s="22"/>
      <c r="M856" s="17"/>
      <c r="N856" s="26">
        <f>((G856-1)*(1-(IF(H856="no",0,'MONTH 2'!$B$3)))+1)</f>
        <v>5.0000000000000044E-2</v>
      </c>
      <c r="O856" s="26">
        <f t="shared" si="27"/>
        <v>0</v>
      </c>
      <c r="P856" s="28">
        <f>IF(ISBLANK(M856),,IF(ISBLANK(F856),,(IF(M856="WON-EW",((((F856-1)*J856)*'MONTH 2'!$B$2)+('MONTH 2'!$B$2*(F856-1))),IF(M856="WON",((((F856-1)*J856)*'MONTH 2'!$B$2)+('MONTH 2'!$B$2*(F856-1))),IF(M856="PLACED",((((F856-1)*J856)*'MONTH 2'!$B$2)-'MONTH 2'!$B$2),IF(J856=0,-'MONTH 2'!$B$2,IF(J856=0,-'MONTH 2'!$B$2,-('MONTH 2'!$B$2*2)))))))*E856))</f>
        <v>0</v>
      </c>
      <c r="Q856" s="27">
        <f>IF(ISBLANK(M856),,IF(ISBLANK(G856),,(IF(M856="WON-EW",((((N856-1)*J856)*'MONTH 2'!$B$2)+('MONTH 2'!$B$2*(N856-1))),IF(M856="WON",((((N856-1)*J856)*'MONTH 2'!$B$2)+('MONTH 2'!$B$2*(N856-1))),IF(M856="PLACED",((((N856-1)*J856)*'MONTH 2'!$B$2)-'MONTH 2'!$B$2),IF(J856=0,-'MONTH 2'!$B$2,IF(J856=0,-'MONTH 2'!$B$2,-('MONTH 2'!$B$2*2)))))))*E856))</f>
        <v>0</v>
      </c>
      <c r="R856" s="27">
        <f>IF(ISBLANK(M856),,IF(U856&lt;&gt;1,((IF(M856="WON-EW",(((K856-1)*'MONTH 2'!$B$2)*(1-$B$3))+(((L856-1)*'MONTH 2'!$B$2)*(1-$B$3)),IF(M856="WON",(((K856-1)*'MONTH 2'!$B$2)*(1-$B$3)),IF(M856="PLACED",(((L856-1)*'MONTH 2'!$B$2)*(1-$B$3))-'MONTH 2'!$B$2,IF(J856=0,-'MONTH 2'!$B$2,-('MONTH 2'!$B$2*2))))))*E856),0))</f>
        <v>0</v>
      </c>
      <c r="U856">
        <f t="shared" si="26"/>
        <v>1</v>
      </c>
    </row>
    <row r="857" spans="8:21" ht="16" x14ac:dyDescent="0.2">
      <c r="H857" s="22"/>
      <c r="I857" s="22"/>
      <c r="J857" s="22"/>
      <c r="M857" s="17"/>
      <c r="N857" s="26">
        <f>((G857-1)*(1-(IF(H857="no",0,'MONTH 2'!$B$3)))+1)</f>
        <v>5.0000000000000044E-2</v>
      </c>
      <c r="O857" s="26">
        <f t="shared" si="27"/>
        <v>0</v>
      </c>
      <c r="P857" s="28">
        <f>IF(ISBLANK(M857),,IF(ISBLANK(F857),,(IF(M857="WON-EW",((((F857-1)*J857)*'MONTH 2'!$B$2)+('MONTH 2'!$B$2*(F857-1))),IF(M857="WON",((((F857-1)*J857)*'MONTH 2'!$B$2)+('MONTH 2'!$B$2*(F857-1))),IF(M857="PLACED",((((F857-1)*J857)*'MONTH 2'!$B$2)-'MONTH 2'!$B$2),IF(J857=0,-'MONTH 2'!$B$2,IF(J857=0,-'MONTH 2'!$B$2,-('MONTH 2'!$B$2*2)))))))*E857))</f>
        <v>0</v>
      </c>
      <c r="Q857" s="27">
        <f>IF(ISBLANK(M857),,IF(ISBLANK(G857),,(IF(M857="WON-EW",((((N857-1)*J857)*'MONTH 2'!$B$2)+('MONTH 2'!$B$2*(N857-1))),IF(M857="WON",((((N857-1)*J857)*'MONTH 2'!$B$2)+('MONTH 2'!$B$2*(N857-1))),IF(M857="PLACED",((((N857-1)*J857)*'MONTH 2'!$B$2)-'MONTH 2'!$B$2),IF(J857=0,-'MONTH 2'!$B$2,IF(J857=0,-'MONTH 2'!$B$2,-('MONTH 2'!$B$2*2)))))))*E857))</f>
        <v>0</v>
      </c>
      <c r="R857" s="27">
        <f>IF(ISBLANK(M857),,IF(U857&lt;&gt;1,((IF(M857="WON-EW",(((K857-1)*'MONTH 2'!$B$2)*(1-$B$3))+(((L857-1)*'MONTH 2'!$B$2)*(1-$B$3)),IF(M857="WON",(((K857-1)*'MONTH 2'!$B$2)*(1-$B$3)),IF(M857="PLACED",(((L857-1)*'MONTH 2'!$B$2)*(1-$B$3))-'MONTH 2'!$B$2,IF(J857=0,-'MONTH 2'!$B$2,-('MONTH 2'!$B$2*2))))))*E857),0))</f>
        <v>0</v>
      </c>
      <c r="U857">
        <f t="shared" si="26"/>
        <v>1</v>
      </c>
    </row>
    <row r="858" spans="8:21" ht="16" x14ac:dyDescent="0.2">
      <c r="H858" s="22"/>
      <c r="I858" s="22"/>
      <c r="J858" s="22"/>
      <c r="M858" s="17"/>
      <c r="N858" s="26">
        <f>((G858-1)*(1-(IF(H858="no",0,'MONTH 2'!$B$3)))+1)</f>
        <v>5.0000000000000044E-2</v>
      </c>
      <c r="O858" s="26">
        <f t="shared" si="27"/>
        <v>0</v>
      </c>
      <c r="P858" s="28">
        <f>IF(ISBLANK(M858),,IF(ISBLANK(F858),,(IF(M858="WON-EW",((((F858-1)*J858)*'MONTH 2'!$B$2)+('MONTH 2'!$B$2*(F858-1))),IF(M858="WON",((((F858-1)*J858)*'MONTH 2'!$B$2)+('MONTH 2'!$B$2*(F858-1))),IF(M858="PLACED",((((F858-1)*J858)*'MONTH 2'!$B$2)-'MONTH 2'!$B$2),IF(J858=0,-'MONTH 2'!$B$2,IF(J858=0,-'MONTH 2'!$B$2,-('MONTH 2'!$B$2*2)))))))*E858))</f>
        <v>0</v>
      </c>
      <c r="Q858" s="27">
        <f>IF(ISBLANK(M858),,IF(ISBLANK(G858),,(IF(M858="WON-EW",((((N858-1)*J858)*'MONTH 2'!$B$2)+('MONTH 2'!$B$2*(N858-1))),IF(M858="WON",((((N858-1)*J858)*'MONTH 2'!$B$2)+('MONTH 2'!$B$2*(N858-1))),IF(M858="PLACED",((((N858-1)*J858)*'MONTH 2'!$B$2)-'MONTH 2'!$B$2),IF(J858=0,-'MONTH 2'!$B$2,IF(J858=0,-'MONTH 2'!$B$2,-('MONTH 2'!$B$2*2)))))))*E858))</f>
        <v>0</v>
      </c>
      <c r="R858" s="27">
        <f>IF(ISBLANK(M858),,IF(U858&lt;&gt;1,((IF(M858="WON-EW",(((K858-1)*'MONTH 2'!$B$2)*(1-$B$3))+(((L858-1)*'MONTH 2'!$B$2)*(1-$B$3)),IF(M858="WON",(((K858-1)*'MONTH 2'!$B$2)*(1-$B$3)),IF(M858="PLACED",(((L858-1)*'MONTH 2'!$B$2)*(1-$B$3))-'MONTH 2'!$B$2,IF(J858=0,-'MONTH 2'!$B$2,-('MONTH 2'!$B$2*2))))))*E858),0))</f>
        <v>0</v>
      </c>
      <c r="U858">
        <f t="shared" si="26"/>
        <v>1</v>
      </c>
    </row>
    <row r="859" spans="8:21" ht="16" x14ac:dyDescent="0.2">
      <c r="H859" s="22"/>
      <c r="I859" s="22"/>
      <c r="J859" s="22"/>
      <c r="M859" s="17"/>
      <c r="N859" s="26">
        <f>((G859-1)*(1-(IF(H859="no",0,'MONTH 2'!$B$3)))+1)</f>
        <v>5.0000000000000044E-2</v>
      </c>
      <c r="O859" s="26">
        <f t="shared" si="27"/>
        <v>0</v>
      </c>
      <c r="P859" s="28">
        <f>IF(ISBLANK(M859),,IF(ISBLANK(F859),,(IF(M859="WON-EW",((((F859-1)*J859)*'MONTH 2'!$B$2)+('MONTH 2'!$B$2*(F859-1))),IF(M859="WON",((((F859-1)*J859)*'MONTH 2'!$B$2)+('MONTH 2'!$B$2*(F859-1))),IF(M859="PLACED",((((F859-1)*J859)*'MONTH 2'!$B$2)-'MONTH 2'!$B$2),IF(J859=0,-'MONTH 2'!$B$2,IF(J859=0,-'MONTH 2'!$B$2,-('MONTH 2'!$B$2*2)))))))*E859))</f>
        <v>0</v>
      </c>
      <c r="Q859" s="27">
        <f>IF(ISBLANK(M859),,IF(ISBLANK(G859),,(IF(M859="WON-EW",((((N859-1)*J859)*'MONTH 2'!$B$2)+('MONTH 2'!$B$2*(N859-1))),IF(M859="WON",((((N859-1)*J859)*'MONTH 2'!$B$2)+('MONTH 2'!$B$2*(N859-1))),IF(M859="PLACED",((((N859-1)*J859)*'MONTH 2'!$B$2)-'MONTH 2'!$B$2),IF(J859=0,-'MONTH 2'!$B$2,IF(J859=0,-'MONTH 2'!$B$2,-('MONTH 2'!$B$2*2)))))))*E859))</f>
        <v>0</v>
      </c>
      <c r="R859" s="27">
        <f>IF(ISBLANK(M859),,IF(U859&lt;&gt;1,((IF(M859="WON-EW",(((K859-1)*'MONTH 2'!$B$2)*(1-$B$3))+(((L859-1)*'MONTH 2'!$B$2)*(1-$B$3)),IF(M859="WON",(((K859-1)*'MONTH 2'!$B$2)*(1-$B$3)),IF(M859="PLACED",(((L859-1)*'MONTH 2'!$B$2)*(1-$B$3))-'MONTH 2'!$B$2,IF(J859=0,-'MONTH 2'!$B$2,-('MONTH 2'!$B$2*2))))))*E859),0))</f>
        <v>0</v>
      </c>
      <c r="U859">
        <f t="shared" si="26"/>
        <v>1</v>
      </c>
    </row>
    <row r="860" spans="8:21" ht="16" x14ac:dyDescent="0.2">
      <c r="H860" s="22"/>
      <c r="I860" s="22"/>
      <c r="J860" s="22"/>
      <c r="M860" s="17"/>
      <c r="N860" s="26">
        <f>((G860-1)*(1-(IF(H860="no",0,'MONTH 2'!$B$3)))+1)</f>
        <v>5.0000000000000044E-2</v>
      </c>
      <c r="O860" s="26">
        <f t="shared" si="27"/>
        <v>0</v>
      </c>
      <c r="P860" s="28">
        <f>IF(ISBLANK(M860),,IF(ISBLANK(F860),,(IF(M860="WON-EW",((((F860-1)*J860)*'MONTH 2'!$B$2)+('MONTH 2'!$B$2*(F860-1))),IF(M860="WON",((((F860-1)*J860)*'MONTH 2'!$B$2)+('MONTH 2'!$B$2*(F860-1))),IF(M860="PLACED",((((F860-1)*J860)*'MONTH 2'!$B$2)-'MONTH 2'!$B$2),IF(J860=0,-'MONTH 2'!$B$2,IF(J860=0,-'MONTH 2'!$B$2,-('MONTH 2'!$B$2*2)))))))*E860))</f>
        <v>0</v>
      </c>
      <c r="Q860" s="27">
        <f>IF(ISBLANK(M860),,IF(ISBLANK(G860),,(IF(M860="WON-EW",((((N860-1)*J860)*'MONTH 2'!$B$2)+('MONTH 2'!$B$2*(N860-1))),IF(M860="WON",((((N860-1)*J860)*'MONTH 2'!$B$2)+('MONTH 2'!$B$2*(N860-1))),IF(M860="PLACED",((((N860-1)*J860)*'MONTH 2'!$B$2)-'MONTH 2'!$B$2),IF(J860=0,-'MONTH 2'!$B$2,IF(J860=0,-'MONTH 2'!$B$2,-('MONTH 2'!$B$2*2)))))))*E860))</f>
        <v>0</v>
      </c>
      <c r="R860" s="27">
        <f>IF(ISBLANK(M860),,IF(U860&lt;&gt;1,((IF(M860="WON-EW",(((K860-1)*'MONTH 2'!$B$2)*(1-$B$3))+(((L860-1)*'MONTH 2'!$B$2)*(1-$B$3)),IF(M860="WON",(((K860-1)*'MONTH 2'!$B$2)*(1-$B$3)),IF(M860="PLACED",(((L860-1)*'MONTH 2'!$B$2)*(1-$B$3))-'MONTH 2'!$B$2,IF(J860=0,-'MONTH 2'!$B$2,-('MONTH 2'!$B$2*2))))))*E860),0))</f>
        <v>0</v>
      </c>
      <c r="U860">
        <f t="shared" si="26"/>
        <v>1</v>
      </c>
    </row>
    <row r="861" spans="8:21" ht="16" x14ac:dyDescent="0.2">
      <c r="H861" s="22"/>
      <c r="I861" s="22"/>
      <c r="J861" s="22"/>
      <c r="M861" s="17"/>
      <c r="N861" s="26">
        <f>((G861-1)*(1-(IF(H861="no",0,'MONTH 2'!$B$3)))+1)</f>
        <v>5.0000000000000044E-2</v>
      </c>
      <c r="O861" s="26">
        <f t="shared" si="27"/>
        <v>0</v>
      </c>
      <c r="P861" s="28">
        <f>IF(ISBLANK(M861),,IF(ISBLANK(F861),,(IF(M861="WON-EW",((((F861-1)*J861)*'MONTH 2'!$B$2)+('MONTH 2'!$B$2*(F861-1))),IF(M861="WON",((((F861-1)*J861)*'MONTH 2'!$B$2)+('MONTH 2'!$B$2*(F861-1))),IF(M861="PLACED",((((F861-1)*J861)*'MONTH 2'!$B$2)-'MONTH 2'!$B$2),IF(J861=0,-'MONTH 2'!$B$2,IF(J861=0,-'MONTH 2'!$B$2,-('MONTH 2'!$B$2*2)))))))*E861))</f>
        <v>0</v>
      </c>
      <c r="Q861" s="27">
        <f>IF(ISBLANK(M861),,IF(ISBLANK(G861),,(IF(M861="WON-EW",((((N861-1)*J861)*'MONTH 2'!$B$2)+('MONTH 2'!$B$2*(N861-1))),IF(M861="WON",((((N861-1)*J861)*'MONTH 2'!$B$2)+('MONTH 2'!$B$2*(N861-1))),IF(M861="PLACED",((((N861-1)*J861)*'MONTH 2'!$B$2)-'MONTH 2'!$B$2),IF(J861=0,-'MONTH 2'!$B$2,IF(J861=0,-'MONTH 2'!$B$2,-('MONTH 2'!$B$2*2)))))))*E861))</f>
        <v>0</v>
      </c>
      <c r="R861" s="27">
        <f>IF(ISBLANK(M861),,IF(U861&lt;&gt;1,((IF(M861="WON-EW",(((K861-1)*'MONTH 2'!$B$2)*(1-$B$3))+(((L861-1)*'MONTH 2'!$B$2)*(1-$B$3)),IF(M861="WON",(((K861-1)*'MONTH 2'!$B$2)*(1-$B$3)),IF(M861="PLACED",(((L861-1)*'MONTH 2'!$B$2)*(1-$B$3))-'MONTH 2'!$B$2,IF(J861=0,-'MONTH 2'!$B$2,-('MONTH 2'!$B$2*2))))))*E861),0))</f>
        <v>0</v>
      </c>
      <c r="U861">
        <f t="shared" ref="U861:U924" si="28">IF(ISBLANK(K861),1,IF(ISBLANK(L861),2,99))</f>
        <v>1</v>
      </c>
    </row>
    <row r="862" spans="8:21" ht="16" x14ac:dyDescent="0.2">
      <c r="H862" s="22"/>
      <c r="I862" s="22"/>
      <c r="J862" s="22"/>
      <c r="M862" s="17"/>
      <c r="N862" s="26">
        <f>((G862-1)*(1-(IF(H862="no",0,'MONTH 2'!$B$3)))+1)</f>
        <v>5.0000000000000044E-2</v>
      </c>
      <c r="O862" s="26">
        <f t="shared" si="27"/>
        <v>0</v>
      </c>
      <c r="P862" s="28">
        <f>IF(ISBLANK(M862),,IF(ISBLANK(F862),,(IF(M862="WON-EW",((((F862-1)*J862)*'MONTH 2'!$B$2)+('MONTH 2'!$B$2*(F862-1))),IF(M862="WON",((((F862-1)*J862)*'MONTH 2'!$B$2)+('MONTH 2'!$B$2*(F862-1))),IF(M862="PLACED",((((F862-1)*J862)*'MONTH 2'!$B$2)-'MONTH 2'!$B$2),IF(J862=0,-'MONTH 2'!$B$2,IF(J862=0,-'MONTH 2'!$B$2,-('MONTH 2'!$B$2*2)))))))*E862))</f>
        <v>0</v>
      </c>
      <c r="Q862" s="27">
        <f>IF(ISBLANK(M862),,IF(ISBLANK(G862),,(IF(M862="WON-EW",((((N862-1)*J862)*'MONTH 2'!$B$2)+('MONTH 2'!$B$2*(N862-1))),IF(M862="WON",((((N862-1)*J862)*'MONTH 2'!$B$2)+('MONTH 2'!$B$2*(N862-1))),IF(M862="PLACED",((((N862-1)*J862)*'MONTH 2'!$B$2)-'MONTH 2'!$B$2),IF(J862=0,-'MONTH 2'!$B$2,IF(J862=0,-'MONTH 2'!$B$2,-('MONTH 2'!$B$2*2)))))))*E862))</f>
        <v>0</v>
      </c>
      <c r="R862" s="27">
        <f>IF(ISBLANK(M862),,IF(U862&lt;&gt;1,((IF(M862="WON-EW",(((K862-1)*'MONTH 2'!$B$2)*(1-$B$3))+(((L862-1)*'MONTH 2'!$B$2)*(1-$B$3)),IF(M862="WON",(((K862-1)*'MONTH 2'!$B$2)*(1-$B$3)),IF(M862="PLACED",(((L862-1)*'MONTH 2'!$B$2)*(1-$B$3))-'MONTH 2'!$B$2,IF(J862=0,-'MONTH 2'!$B$2,-('MONTH 2'!$B$2*2))))))*E862),0))</f>
        <v>0</v>
      </c>
      <c r="U862">
        <f t="shared" si="28"/>
        <v>1</v>
      </c>
    </row>
    <row r="863" spans="8:21" ht="16" x14ac:dyDescent="0.2">
      <c r="H863" s="22"/>
      <c r="I863" s="22"/>
      <c r="J863" s="22"/>
      <c r="M863" s="17"/>
      <c r="N863" s="26">
        <f>((G863-1)*(1-(IF(H863="no",0,'MONTH 2'!$B$3)))+1)</f>
        <v>5.0000000000000044E-2</v>
      </c>
      <c r="O863" s="26">
        <f t="shared" si="27"/>
        <v>0</v>
      </c>
      <c r="P863" s="28">
        <f>IF(ISBLANK(M863),,IF(ISBLANK(F863),,(IF(M863="WON-EW",((((F863-1)*J863)*'MONTH 2'!$B$2)+('MONTH 2'!$B$2*(F863-1))),IF(M863="WON",((((F863-1)*J863)*'MONTH 2'!$B$2)+('MONTH 2'!$B$2*(F863-1))),IF(M863="PLACED",((((F863-1)*J863)*'MONTH 2'!$B$2)-'MONTH 2'!$B$2),IF(J863=0,-'MONTH 2'!$B$2,IF(J863=0,-'MONTH 2'!$B$2,-('MONTH 2'!$B$2*2)))))))*E863))</f>
        <v>0</v>
      </c>
      <c r="Q863" s="27">
        <f>IF(ISBLANK(M863),,IF(ISBLANK(G863),,(IF(M863="WON-EW",((((N863-1)*J863)*'MONTH 2'!$B$2)+('MONTH 2'!$B$2*(N863-1))),IF(M863="WON",((((N863-1)*J863)*'MONTH 2'!$B$2)+('MONTH 2'!$B$2*(N863-1))),IF(M863="PLACED",((((N863-1)*J863)*'MONTH 2'!$B$2)-'MONTH 2'!$B$2),IF(J863=0,-'MONTH 2'!$B$2,IF(J863=0,-'MONTH 2'!$B$2,-('MONTH 2'!$B$2*2)))))))*E863))</f>
        <v>0</v>
      </c>
      <c r="R863" s="27">
        <f>IF(ISBLANK(M863),,IF(U863&lt;&gt;1,((IF(M863="WON-EW",(((K863-1)*'MONTH 2'!$B$2)*(1-$B$3))+(((L863-1)*'MONTH 2'!$B$2)*(1-$B$3)),IF(M863="WON",(((K863-1)*'MONTH 2'!$B$2)*(1-$B$3)),IF(M863="PLACED",(((L863-1)*'MONTH 2'!$B$2)*(1-$B$3))-'MONTH 2'!$B$2,IF(J863=0,-'MONTH 2'!$B$2,-('MONTH 2'!$B$2*2))))))*E863),0))</f>
        <v>0</v>
      </c>
      <c r="U863">
        <f t="shared" si="28"/>
        <v>1</v>
      </c>
    </row>
    <row r="864" spans="8:21" ht="16" x14ac:dyDescent="0.2">
      <c r="H864" s="22"/>
      <c r="I864" s="22"/>
      <c r="J864" s="22"/>
      <c r="M864" s="17"/>
      <c r="N864" s="26">
        <f>((G864-1)*(1-(IF(H864="no",0,'MONTH 2'!$B$3)))+1)</f>
        <v>5.0000000000000044E-2</v>
      </c>
      <c r="O864" s="26">
        <f t="shared" si="27"/>
        <v>0</v>
      </c>
      <c r="P864" s="28">
        <f>IF(ISBLANK(M864),,IF(ISBLANK(F864),,(IF(M864="WON-EW",((((F864-1)*J864)*'MONTH 2'!$B$2)+('MONTH 2'!$B$2*(F864-1))),IF(M864="WON",((((F864-1)*J864)*'MONTH 2'!$B$2)+('MONTH 2'!$B$2*(F864-1))),IF(M864="PLACED",((((F864-1)*J864)*'MONTH 2'!$B$2)-'MONTH 2'!$B$2),IF(J864=0,-'MONTH 2'!$B$2,IF(J864=0,-'MONTH 2'!$B$2,-('MONTH 2'!$B$2*2)))))))*E864))</f>
        <v>0</v>
      </c>
      <c r="Q864" s="27">
        <f>IF(ISBLANK(M864),,IF(ISBLANK(G864),,(IF(M864="WON-EW",((((N864-1)*J864)*'MONTH 2'!$B$2)+('MONTH 2'!$B$2*(N864-1))),IF(M864="WON",((((N864-1)*J864)*'MONTH 2'!$B$2)+('MONTH 2'!$B$2*(N864-1))),IF(M864="PLACED",((((N864-1)*J864)*'MONTH 2'!$B$2)-'MONTH 2'!$B$2),IF(J864=0,-'MONTH 2'!$B$2,IF(J864=0,-'MONTH 2'!$B$2,-('MONTH 2'!$B$2*2)))))))*E864))</f>
        <v>0</v>
      </c>
      <c r="R864" s="27">
        <f>IF(ISBLANK(M864),,IF(U864&lt;&gt;1,((IF(M864="WON-EW",(((K864-1)*'MONTH 2'!$B$2)*(1-$B$3))+(((L864-1)*'MONTH 2'!$B$2)*(1-$B$3)),IF(M864="WON",(((K864-1)*'MONTH 2'!$B$2)*(1-$B$3)),IF(M864="PLACED",(((L864-1)*'MONTH 2'!$B$2)*(1-$B$3))-'MONTH 2'!$B$2,IF(J864=0,-'MONTH 2'!$B$2,-('MONTH 2'!$B$2*2))))))*E864),0))</f>
        <v>0</v>
      </c>
      <c r="U864">
        <f t="shared" si="28"/>
        <v>1</v>
      </c>
    </row>
    <row r="865" spans="8:21" ht="16" x14ac:dyDescent="0.2">
      <c r="H865" s="22"/>
      <c r="I865" s="22"/>
      <c r="J865" s="22"/>
      <c r="M865" s="17"/>
      <c r="N865" s="26">
        <f>((G865-1)*(1-(IF(H865="no",0,'MONTH 2'!$B$3)))+1)</f>
        <v>5.0000000000000044E-2</v>
      </c>
      <c r="O865" s="26">
        <f t="shared" si="27"/>
        <v>0</v>
      </c>
      <c r="P865" s="28">
        <f>IF(ISBLANK(M865),,IF(ISBLANK(F865),,(IF(M865="WON-EW",((((F865-1)*J865)*'MONTH 2'!$B$2)+('MONTH 2'!$B$2*(F865-1))),IF(M865="WON",((((F865-1)*J865)*'MONTH 2'!$B$2)+('MONTH 2'!$B$2*(F865-1))),IF(M865="PLACED",((((F865-1)*J865)*'MONTH 2'!$B$2)-'MONTH 2'!$B$2),IF(J865=0,-'MONTH 2'!$B$2,IF(J865=0,-'MONTH 2'!$B$2,-('MONTH 2'!$B$2*2)))))))*E865))</f>
        <v>0</v>
      </c>
      <c r="Q865" s="27">
        <f>IF(ISBLANK(M865),,IF(ISBLANK(G865),,(IF(M865="WON-EW",((((N865-1)*J865)*'MONTH 2'!$B$2)+('MONTH 2'!$B$2*(N865-1))),IF(M865="WON",((((N865-1)*J865)*'MONTH 2'!$B$2)+('MONTH 2'!$B$2*(N865-1))),IF(M865="PLACED",((((N865-1)*J865)*'MONTH 2'!$B$2)-'MONTH 2'!$B$2),IF(J865=0,-'MONTH 2'!$B$2,IF(J865=0,-'MONTH 2'!$B$2,-('MONTH 2'!$B$2*2)))))))*E865))</f>
        <v>0</v>
      </c>
      <c r="R865" s="27">
        <f>IF(ISBLANK(M865),,IF(U865&lt;&gt;1,((IF(M865="WON-EW",(((K865-1)*'MONTH 2'!$B$2)*(1-$B$3))+(((L865-1)*'MONTH 2'!$B$2)*(1-$B$3)),IF(M865="WON",(((K865-1)*'MONTH 2'!$B$2)*(1-$B$3)),IF(M865="PLACED",(((L865-1)*'MONTH 2'!$B$2)*(1-$B$3))-'MONTH 2'!$B$2,IF(J865=0,-'MONTH 2'!$B$2,-('MONTH 2'!$B$2*2))))))*E865),0))</f>
        <v>0</v>
      </c>
      <c r="U865">
        <f t="shared" si="28"/>
        <v>1</v>
      </c>
    </row>
    <row r="866" spans="8:21" ht="16" x14ac:dyDescent="0.2">
      <c r="H866" s="22"/>
      <c r="I866" s="22"/>
      <c r="J866" s="22"/>
      <c r="M866" s="17"/>
      <c r="N866" s="26">
        <f>((G866-1)*(1-(IF(H866="no",0,'MONTH 2'!$B$3)))+1)</f>
        <v>5.0000000000000044E-2</v>
      </c>
      <c r="O866" s="26">
        <f t="shared" si="27"/>
        <v>0</v>
      </c>
      <c r="P866" s="28">
        <f>IF(ISBLANK(M866),,IF(ISBLANK(F866),,(IF(M866="WON-EW",((((F866-1)*J866)*'MONTH 2'!$B$2)+('MONTH 2'!$B$2*(F866-1))),IF(M866="WON",((((F866-1)*J866)*'MONTH 2'!$B$2)+('MONTH 2'!$B$2*(F866-1))),IF(M866="PLACED",((((F866-1)*J866)*'MONTH 2'!$B$2)-'MONTH 2'!$B$2),IF(J866=0,-'MONTH 2'!$B$2,IF(J866=0,-'MONTH 2'!$B$2,-('MONTH 2'!$B$2*2)))))))*E866))</f>
        <v>0</v>
      </c>
      <c r="Q866" s="27">
        <f>IF(ISBLANK(M866),,IF(ISBLANK(G866),,(IF(M866="WON-EW",((((N866-1)*J866)*'MONTH 2'!$B$2)+('MONTH 2'!$B$2*(N866-1))),IF(M866="WON",((((N866-1)*J866)*'MONTH 2'!$B$2)+('MONTH 2'!$B$2*(N866-1))),IF(M866="PLACED",((((N866-1)*J866)*'MONTH 2'!$B$2)-'MONTH 2'!$B$2),IF(J866=0,-'MONTH 2'!$B$2,IF(J866=0,-'MONTH 2'!$B$2,-('MONTH 2'!$B$2*2)))))))*E866))</f>
        <v>0</v>
      </c>
      <c r="R866" s="27">
        <f>IF(ISBLANK(M866),,IF(U866&lt;&gt;1,((IF(M866="WON-EW",(((K866-1)*'MONTH 2'!$B$2)*(1-$B$3))+(((L866-1)*'MONTH 2'!$B$2)*(1-$B$3)),IF(M866="WON",(((K866-1)*'MONTH 2'!$B$2)*(1-$B$3)),IF(M866="PLACED",(((L866-1)*'MONTH 2'!$B$2)*(1-$B$3))-'MONTH 2'!$B$2,IF(J866=0,-'MONTH 2'!$B$2,-('MONTH 2'!$B$2*2))))))*E866),0))</f>
        <v>0</v>
      </c>
      <c r="U866">
        <f t="shared" si="28"/>
        <v>1</v>
      </c>
    </row>
    <row r="867" spans="8:21" ht="16" x14ac:dyDescent="0.2">
      <c r="H867" s="22"/>
      <c r="I867" s="22"/>
      <c r="J867" s="22"/>
      <c r="M867" s="17"/>
      <c r="N867" s="26">
        <f>((G867-1)*(1-(IF(H867="no",0,'MONTH 2'!$B$3)))+1)</f>
        <v>5.0000000000000044E-2</v>
      </c>
      <c r="O867" s="26">
        <f t="shared" ref="O867:O930" si="29">E867*IF(I867="yes",2,1)</f>
        <v>0</v>
      </c>
      <c r="P867" s="28">
        <f>IF(ISBLANK(M867),,IF(ISBLANK(F867),,(IF(M867="WON-EW",((((F867-1)*J867)*'MONTH 2'!$B$2)+('MONTH 2'!$B$2*(F867-1))),IF(M867="WON",((((F867-1)*J867)*'MONTH 2'!$B$2)+('MONTH 2'!$B$2*(F867-1))),IF(M867="PLACED",((((F867-1)*J867)*'MONTH 2'!$B$2)-'MONTH 2'!$B$2),IF(J867=0,-'MONTH 2'!$B$2,IF(J867=0,-'MONTH 2'!$B$2,-('MONTH 2'!$B$2*2)))))))*E867))</f>
        <v>0</v>
      </c>
      <c r="Q867" s="27">
        <f>IF(ISBLANK(M867),,IF(ISBLANK(G867),,(IF(M867="WON-EW",((((N867-1)*J867)*'MONTH 2'!$B$2)+('MONTH 2'!$B$2*(N867-1))),IF(M867="WON",((((N867-1)*J867)*'MONTH 2'!$B$2)+('MONTH 2'!$B$2*(N867-1))),IF(M867="PLACED",((((N867-1)*J867)*'MONTH 2'!$B$2)-'MONTH 2'!$B$2),IF(J867=0,-'MONTH 2'!$B$2,IF(J867=0,-'MONTH 2'!$B$2,-('MONTH 2'!$B$2*2)))))))*E867))</f>
        <v>0</v>
      </c>
      <c r="R867" s="27">
        <f>IF(ISBLANK(M867),,IF(U867&lt;&gt;1,((IF(M867="WON-EW",(((K867-1)*'MONTH 2'!$B$2)*(1-$B$3))+(((L867-1)*'MONTH 2'!$B$2)*(1-$B$3)),IF(M867="WON",(((K867-1)*'MONTH 2'!$B$2)*(1-$B$3)),IF(M867="PLACED",(((L867-1)*'MONTH 2'!$B$2)*(1-$B$3))-'MONTH 2'!$B$2,IF(J867=0,-'MONTH 2'!$B$2,-('MONTH 2'!$B$2*2))))))*E867),0))</f>
        <v>0</v>
      </c>
      <c r="U867">
        <f t="shared" si="28"/>
        <v>1</v>
      </c>
    </row>
    <row r="868" spans="8:21" ht="16" x14ac:dyDescent="0.2">
      <c r="H868" s="22"/>
      <c r="I868" s="22"/>
      <c r="J868" s="22"/>
      <c r="M868" s="17"/>
      <c r="N868" s="26">
        <f>((G868-1)*(1-(IF(H868="no",0,'MONTH 2'!$B$3)))+1)</f>
        <v>5.0000000000000044E-2</v>
      </c>
      <c r="O868" s="26">
        <f t="shared" si="29"/>
        <v>0</v>
      </c>
      <c r="P868" s="28">
        <f>IF(ISBLANK(M868),,IF(ISBLANK(F868),,(IF(M868="WON-EW",((((F868-1)*J868)*'MONTH 2'!$B$2)+('MONTH 2'!$B$2*(F868-1))),IF(M868="WON",((((F868-1)*J868)*'MONTH 2'!$B$2)+('MONTH 2'!$B$2*(F868-1))),IF(M868="PLACED",((((F868-1)*J868)*'MONTH 2'!$B$2)-'MONTH 2'!$B$2),IF(J868=0,-'MONTH 2'!$B$2,IF(J868=0,-'MONTH 2'!$B$2,-('MONTH 2'!$B$2*2)))))))*E868))</f>
        <v>0</v>
      </c>
      <c r="Q868" s="27">
        <f>IF(ISBLANK(M868),,IF(ISBLANK(G868),,(IF(M868="WON-EW",((((N868-1)*J868)*'MONTH 2'!$B$2)+('MONTH 2'!$B$2*(N868-1))),IF(M868="WON",((((N868-1)*J868)*'MONTH 2'!$B$2)+('MONTH 2'!$B$2*(N868-1))),IF(M868="PLACED",((((N868-1)*J868)*'MONTH 2'!$B$2)-'MONTH 2'!$B$2),IF(J868=0,-'MONTH 2'!$B$2,IF(J868=0,-'MONTH 2'!$B$2,-('MONTH 2'!$B$2*2)))))))*E868))</f>
        <v>0</v>
      </c>
      <c r="R868" s="27">
        <f>IF(ISBLANK(M868),,IF(U868&lt;&gt;1,((IF(M868="WON-EW",(((K868-1)*'MONTH 2'!$B$2)*(1-$B$3))+(((L868-1)*'MONTH 2'!$B$2)*(1-$B$3)),IF(M868="WON",(((K868-1)*'MONTH 2'!$B$2)*(1-$B$3)),IF(M868="PLACED",(((L868-1)*'MONTH 2'!$B$2)*(1-$B$3))-'MONTH 2'!$B$2,IF(J868=0,-'MONTH 2'!$B$2,-('MONTH 2'!$B$2*2))))))*E868),0))</f>
        <v>0</v>
      </c>
      <c r="U868">
        <f t="shared" si="28"/>
        <v>1</v>
      </c>
    </row>
    <row r="869" spans="8:21" ht="16" x14ac:dyDescent="0.2">
      <c r="H869" s="22"/>
      <c r="I869" s="22"/>
      <c r="J869" s="22"/>
      <c r="M869" s="17"/>
      <c r="N869" s="26">
        <f>((G869-1)*(1-(IF(H869="no",0,'MONTH 2'!$B$3)))+1)</f>
        <v>5.0000000000000044E-2</v>
      </c>
      <c r="O869" s="26">
        <f t="shared" si="29"/>
        <v>0</v>
      </c>
      <c r="P869" s="28">
        <f>IF(ISBLANK(M869),,IF(ISBLANK(F869),,(IF(M869="WON-EW",((((F869-1)*J869)*'MONTH 2'!$B$2)+('MONTH 2'!$B$2*(F869-1))),IF(M869="WON",((((F869-1)*J869)*'MONTH 2'!$B$2)+('MONTH 2'!$B$2*(F869-1))),IF(M869="PLACED",((((F869-1)*J869)*'MONTH 2'!$B$2)-'MONTH 2'!$B$2),IF(J869=0,-'MONTH 2'!$B$2,IF(J869=0,-'MONTH 2'!$B$2,-('MONTH 2'!$B$2*2)))))))*E869))</f>
        <v>0</v>
      </c>
      <c r="Q869" s="27">
        <f>IF(ISBLANK(M869),,IF(ISBLANK(G869),,(IF(M869="WON-EW",((((N869-1)*J869)*'MONTH 2'!$B$2)+('MONTH 2'!$B$2*(N869-1))),IF(M869="WON",((((N869-1)*J869)*'MONTH 2'!$B$2)+('MONTH 2'!$B$2*(N869-1))),IF(M869="PLACED",((((N869-1)*J869)*'MONTH 2'!$B$2)-'MONTH 2'!$B$2),IF(J869=0,-'MONTH 2'!$B$2,IF(J869=0,-'MONTH 2'!$B$2,-('MONTH 2'!$B$2*2)))))))*E869))</f>
        <v>0</v>
      </c>
      <c r="R869" s="27">
        <f>IF(ISBLANK(M869),,IF(U869&lt;&gt;1,((IF(M869="WON-EW",(((K869-1)*'MONTH 2'!$B$2)*(1-$B$3))+(((L869-1)*'MONTH 2'!$B$2)*(1-$B$3)),IF(M869="WON",(((K869-1)*'MONTH 2'!$B$2)*(1-$B$3)),IF(M869="PLACED",(((L869-1)*'MONTH 2'!$B$2)*(1-$B$3))-'MONTH 2'!$B$2,IF(J869=0,-'MONTH 2'!$B$2,-('MONTH 2'!$B$2*2))))))*E869),0))</f>
        <v>0</v>
      </c>
      <c r="U869">
        <f t="shared" si="28"/>
        <v>1</v>
      </c>
    </row>
    <row r="870" spans="8:21" ht="16" x14ac:dyDescent="0.2">
      <c r="H870" s="22"/>
      <c r="I870" s="22"/>
      <c r="J870" s="22"/>
      <c r="M870" s="17"/>
      <c r="N870" s="26">
        <f>((G870-1)*(1-(IF(H870="no",0,'MONTH 2'!$B$3)))+1)</f>
        <v>5.0000000000000044E-2</v>
      </c>
      <c r="O870" s="26">
        <f t="shared" si="29"/>
        <v>0</v>
      </c>
      <c r="P870" s="28">
        <f>IF(ISBLANK(M870),,IF(ISBLANK(F870),,(IF(M870="WON-EW",((((F870-1)*J870)*'MONTH 2'!$B$2)+('MONTH 2'!$B$2*(F870-1))),IF(M870="WON",((((F870-1)*J870)*'MONTH 2'!$B$2)+('MONTH 2'!$B$2*(F870-1))),IF(M870="PLACED",((((F870-1)*J870)*'MONTH 2'!$B$2)-'MONTH 2'!$B$2),IF(J870=0,-'MONTH 2'!$B$2,IF(J870=0,-'MONTH 2'!$B$2,-('MONTH 2'!$B$2*2)))))))*E870))</f>
        <v>0</v>
      </c>
      <c r="Q870" s="27">
        <f>IF(ISBLANK(M870),,IF(ISBLANK(G870),,(IF(M870="WON-EW",((((N870-1)*J870)*'MONTH 2'!$B$2)+('MONTH 2'!$B$2*(N870-1))),IF(M870="WON",((((N870-1)*J870)*'MONTH 2'!$B$2)+('MONTH 2'!$B$2*(N870-1))),IF(M870="PLACED",((((N870-1)*J870)*'MONTH 2'!$B$2)-'MONTH 2'!$B$2),IF(J870=0,-'MONTH 2'!$B$2,IF(J870=0,-'MONTH 2'!$B$2,-('MONTH 2'!$B$2*2)))))))*E870))</f>
        <v>0</v>
      </c>
      <c r="R870" s="27">
        <f>IF(ISBLANK(M870),,IF(U870&lt;&gt;1,((IF(M870="WON-EW",(((K870-1)*'MONTH 2'!$B$2)*(1-$B$3))+(((L870-1)*'MONTH 2'!$B$2)*(1-$B$3)),IF(M870="WON",(((K870-1)*'MONTH 2'!$B$2)*(1-$B$3)),IF(M870="PLACED",(((L870-1)*'MONTH 2'!$B$2)*(1-$B$3))-'MONTH 2'!$B$2,IF(J870=0,-'MONTH 2'!$B$2,-('MONTH 2'!$B$2*2))))))*E870),0))</f>
        <v>0</v>
      </c>
      <c r="U870">
        <f t="shared" si="28"/>
        <v>1</v>
      </c>
    </row>
    <row r="871" spans="8:21" ht="16" x14ac:dyDescent="0.2">
      <c r="H871" s="22"/>
      <c r="I871" s="22"/>
      <c r="J871" s="22"/>
      <c r="M871" s="17"/>
      <c r="N871" s="26">
        <f>((G871-1)*(1-(IF(H871="no",0,'MONTH 2'!$B$3)))+1)</f>
        <v>5.0000000000000044E-2</v>
      </c>
      <c r="O871" s="26">
        <f t="shared" si="29"/>
        <v>0</v>
      </c>
      <c r="P871" s="28">
        <f>IF(ISBLANK(M871),,IF(ISBLANK(F871),,(IF(M871="WON-EW",((((F871-1)*J871)*'MONTH 2'!$B$2)+('MONTH 2'!$B$2*(F871-1))),IF(M871="WON",((((F871-1)*J871)*'MONTH 2'!$B$2)+('MONTH 2'!$B$2*(F871-1))),IF(M871="PLACED",((((F871-1)*J871)*'MONTH 2'!$B$2)-'MONTH 2'!$B$2),IF(J871=0,-'MONTH 2'!$B$2,IF(J871=0,-'MONTH 2'!$B$2,-('MONTH 2'!$B$2*2)))))))*E871))</f>
        <v>0</v>
      </c>
      <c r="Q871" s="27">
        <f>IF(ISBLANK(M871),,IF(ISBLANK(G871),,(IF(M871="WON-EW",((((N871-1)*J871)*'MONTH 2'!$B$2)+('MONTH 2'!$B$2*(N871-1))),IF(M871="WON",((((N871-1)*J871)*'MONTH 2'!$B$2)+('MONTH 2'!$B$2*(N871-1))),IF(M871="PLACED",((((N871-1)*J871)*'MONTH 2'!$B$2)-'MONTH 2'!$B$2),IF(J871=0,-'MONTH 2'!$B$2,IF(J871=0,-'MONTH 2'!$B$2,-('MONTH 2'!$B$2*2)))))))*E871))</f>
        <v>0</v>
      </c>
      <c r="R871" s="27">
        <f>IF(ISBLANK(M871),,IF(U871&lt;&gt;1,((IF(M871="WON-EW",(((K871-1)*'MONTH 2'!$B$2)*(1-$B$3))+(((L871-1)*'MONTH 2'!$B$2)*(1-$B$3)),IF(M871="WON",(((K871-1)*'MONTH 2'!$B$2)*(1-$B$3)),IF(M871="PLACED",(((L871-1)*'MONTH 2'!$B$2)*(1-$B$3))-'MONTH 2'!$B$2,IF(J871=0,-'MONTH 2'!$B$2,-('MONTH 2'!$B$2*2))))))*E871),0))</f>
        <v>0</v>
      </c>
      <c r="U871">
        <f t="shared" si="28"/>
        <v>1</v>
      </c>
    </row>
    <row r="872" spans="8:21" ht="16" x14ac:dyDescent="0.2">
      <c r="H872" s="22"/>
      <c r="I872" s="22"/>
      <c r="J872" s="22"/>
      <c r="M872" s="17"/>
      <c r="N872" s="26">
        <f>((G872-1)*(1-(IF(H872="no",0,'MONTH 2'!$B$3)))+1)</f>
        <v>5.0000000000000044E-2</v>
      </c>
      <c r="O872" s="26">
        <f t="shared" si="29"/>
        <v>0</v>
      </c>
      <c r="P872" s="28">
        <f>IF(ISBLANK(M872),,IF(ISBLANK(F872),,(IF(M872="WON-EW",((((F872-1)*J872)*'MONTH 2'!$B$2)+('MONTH 2'!$B$2*(F872-1))),IF(M872="WON",((((F872-1)*J872)*'MONTH 2'!$B$2)+('MONTH 2'!$B$2*(F872-1))),IF(M872="PLACED",((((F872-1)*J872)*'MONTH 2'!$B$2)-'MONTH 2'!$B$2),IF(J872=0,-'MONTH 2'!$B$2,IF(J872=0,-'MONTH 2'!$B$2,-('MONTH 2'!$B$2*2)))))))*E872))</f>
        <v>0</v>
      </c>
      <c r="Q872" s="27">
        <f>IF(ISBLANK(M872),,IF(ISBLANK(G872),,(IF(M872="WON-EW",((((N872-1)*J872)*'MONTH 2'!$B$2)+('MONTH 2'!$B$2*(N872-1))),IF(M872="WON",((((N872-1)*J872)*'MONTH 2'!$B$2)+('MONTH 2'!$B$2*(N872-1))),IF(M872="PLACED",((((N872-1)*J872)*'MONTH 2'!$B$2)-'MONTH 2'!$B$2),IF(J872=0,-'MONTH 2'!$B$2,IF(J872=0,-'MONTH 2'!$B$2,-('MONTH 2'!$B$2*2)))))))*E872))</f>
        <v>0</v>
      </c>
      <c r="R872" s="27">
        <f>IF(ISBLANK(M872),,IF(U872&lt;&gt;1,((IF(M872="WON-EW",(((K872-1)*'MONTH 2'!$B$2)*(1-$B$3))+(((L872-1)*'MONTH 2'!$B$2)*(1-$B$3)),IF(M872="WON",(((K872-1)*'MONTH 2'!$B$2)*(1-$B$3)),IF(M872="PLACED",(((L872-1)*'MONTH 2'!$B$2)*(1-$B$3))-'MONTH 2'!$B$2,IF(J872=0,-'MONTH 2'!$B$2,-('MONTH 2'!$B$2*2))))))*E872),0))</f>
        <v>0</v>
      </c>
      <c r="U872">
        <f t="shared" si="28"/>
        <v>1</v>
      </c>
    </row>
    <row r="873" spans="8:21" ht="16" x14ac:dyDescent="0.2">
      <c r="H873" s="22"/>
      <c r="I873" s="22"/>
      <c r="J873" s="22"/>
      <c r="M873" s="17"/>
      <c r="N873" s="26">
        <f>((G873-1)*(1-(IF(H873="no",0,'MONTH 2'!$B$3)))+1)</f>
        <v>5.0000000000000044E-2</v>
      </c>
      <c r="O873" s="26">
        <f t="shared" si="29"/>
        <v>0</v>
      </c>
      <c r="P873" s="28">
        <f>IF(ISBLANK(M873),,IF(ISBLANK(F873),,(IF(M873="WON-EW",((((F873-1)*J873)*'MONTH 2'!$B$2)+('MONTH 2'!$B$2*(F873-1))),IF(M873="WON",((((F873-1)*J873)*'MONTH 2'!$B$2)+('MONTH 2'!$B$2*(F873-1))),IF(M873="PLACED",((((F873-1)*J873)*'MONTH 2'!$B$2)-'MONTH 2'!$B$2),IF(J873=0,-'MONTH 2'!$B$2,IF(J873=0,-'MONTH 2'!$B$2,-('MONTH 2'!$B$2*2)))))))*E873))</f>
        <v>0</v>
      </c>
      <c r="Q873" s="27">
        <f>IF(ISBLANK(M873),,IF(ISBLANK(G873),,(IF(M873="WON-EW",((((N873-1)*J873)*'MONTH 2'!$B$2)+('MONTH 2'!$B$2*(N873-1))),IF(M873="WON",((((N873-1)*J873)*'MONTH 2'!$B$2)+('MONTH 2'!$B$2*(N873-1))),IF(M873="PLACED",((((N873-1)*J873)*'MONTH 2'!$B$2)-'MONTH 2'!$B$2),IF(J873=0,-'MONTH 2'!$B$2,IF(J873=0,-'MONTH 2'!$B$2,-('MONTH 2'!$B$2*2)))))))*E873))</f>
        <v>0</v>
      </c>
      <c r="R873" s="27">
        <f>IF(ISBLANK(M873),,IF(U873&lt;&gt;1,((IF(M873="WON-EW",(((K873-1)*'MONTH 2'!$B$2)*(1-$B$3))+(((L873-1)*'MONTH 2'!$B$2)*(1-$B$3)),IF(M873="WON",(((K873-1)*'MONTH 2'!$B$2)*(1-$B$3)),IF(M873="PLACED",(((L873-1)*'MONTH 2'!$B$2)*(1-$B$3))-'MONTH 2'!$B$2,IF(J873=0,-'MONTH 2'!$B$2,-('MONTH 2'!$B$2*2))))))*E873),0))</f>
        <v>0</v>
      </c>
      <c r="U873">
        <f t="shared" si="28"/>
        <v>1</v>
      </c>
    </row>
    <row r="874" spans="8:21" ht="16" x14ac:dyDescent="0.2">
      <c r="H874" s="22"/>
      <c r="I874" s="22"/>
      <c r="J874" s="22"/>
      <c r="M874" s="17"/>
      <c r="N874" s="26">
        <f>((G874-1)*(1-(IF(H874="no",0,'MONTH 2'!$B$3)))+1)</f>
        <v>5.0000000000000044E-2</v>
      </c>
      <c r="O874" s="26">
        <f t="shared" si="29"/>
        <v>0</v>
      </c>
      <c r="P874" s="28">
        <f>IF(ISBLANK(M874),,IF(ISBLANK(F874),,(IF(M874="WON-EW",((((F874-1)*J874)*'MONTH 2'!$B$2)+('MONTH 2'!$B$2*(F874-1))),IF(M874="WON",((((F874-1)*J874)*'MONTH 2'!$B$2)+('MONTH 2'!$B$2*(F874-1))),IF(M874="PLACED",((((F874-1)*J874)*'MONTH 2'!$B$2)-'MONTH 2'!$B$2),IF(J874=0,-'MONTH 2'!$B$2,IF(J874=0,-'MONTH 2'!$B$2,-('MONTH 2'!$B$2*2)))))))*E874))</f>
        <v>0</v>
      </c>
      <c r="Q874" s="27">
        <f>IF(ISBLANK(M874),,IF(ISBLANK(G874),,(IF(M874="WON-EW",((((N874-1)*J874)*'MONTH 2'!$B$2)+('MONTH 2'!$B$2*(N874-1))),IF(M874="WON",((((N874-1)*J874)*'MONTH 2'!$B$2)+('MONTH 2'!$B$2*(N874-1))),IF(M874="PLACED",((((N874-1)*J874)*'MONTH 2'!$B$2)-'MONTH 2'!$B$2),IF(J874=0,-'MONTH 2'!$B$2,IF(J874=0,-'MONTH 2'!$B$2,-('MONTH 2'!$B$2*2)))))))*E874))</f>
        <v>0</v>
      </c>
      <c r="R874" s="27">
        <f>IF(ISBLANK(M874),,IF(U874&lt;&gt;1,((IF(M874="WON-EW",(((K874-1)*'MONTH 2'!$B$2)*(1-$B$3))+(((L874-1)*'MONTH 2'!$B$2)*(1-$B$3)),IF(M874="WON",(((K874-1)*'MONTH 2'!$B$2)*(1-$B$3)),IF(M874="PLACED",(((L874-1)*'MONTH 2'!$B$2)*(1-$B$3))-'MONTH 2'!$B$2,IF(J874=0,-'MONTH 2'!$B$2,-('MONTH 2'!$B$2*2))))))*E874),0))</f>
        <v>0</v>
      </c>
      <c r="U874">
        <f t="shared" si="28"/>
        <v>1</v>
      </c>
    </row>
    <row r="875" spans="8:21" ht="16" x14ac:dyDescent="0.2">
      <c r="H875" s="22"/>
      <c r="I875" s="22"/>
      <c r="J875" s="22"/>
      <c r="M875" s="17"/>
      <c r="N875" s="26">
        <f>((G875-1)*(1-(IF(H875="no",0,'MONTH 2'!$B$3)))+1)</f>
        <v>5.0000000000000044E-2</v>
      </c>
      <c r="O875" s="26">
        <f t="shared" si="29"/>
        <v>0</v>
      </c>
      <c r="P875" s="28">
        <f>IF(ISBLANK(M875),,IF(ISBLANK(F875),,(IF(M875="WON-EW",((((F875-1)*J875)*'MONTH 2'!$B$2)+('MONTH 2'!$B$2*(F875-1))),IF(M875="WON",((((F875-1)*J875)*'MONTH 2'!$B$2)+('MONTH 2'!$B$2*(F875-1))),IF(M875="PLACED",((((F875-1)*J875)*'MONTH 2'!$B$2)-'MONTH 2'!$B$2),IF(J875=0,-'MONTH 2'!$B$2,IF(J875=0,-'MONTH 2'!$B$2,-('MONTH 2'!$B$2*2)))))))*E875))</f>
        <v>0</v>
      </c>
      <c r="Q875" s="27">
        <f>IF(ISBLANK(M875),,IF(ISBLANK(G875),,(IF(M875="WON-EW",((((N875-1)*J875)*'MONTH 2'!$B$2)+('MONTH 2'!$B$2*(N875-1))),IF(M875="WON",((((N875-1)*J875)*'MONTH 2'!$B$2)+('MONTH 2'!$B$2*(N875-1))),IF(M875="PLACED",((((N875-1)*J875)*'MONTH 2'!$B$2)-'MONTH 2'!$B$2),IF(J875=0,-'MONTH 2'!$B$2,IF(J875=0,-'MONTH 2'!$B$2,-('MONTH 2'!$B$2*2)))))))*E875))</f>
        <v>0</v>
      </c>
      <c r="R875" s="27">
        <f>IF(ISBLANK(M875),,IF(U875&lt;&gt;1,((IF(M875="WON-EW",(((K875-1)*'MONTH 2'!$B$2)*(1-$B$3))+(((L875-1)*'MONTH 2'!$B$2)*(1-$B$3)),IF(M875="WON",(((K875-1)*'MONTH 2'!$B$2)*(1-$B$3)),IF(M875="PLACED",(((L875-1)*'MONTH 2'!$B$2)*(1-$B$3))-'MONTH 2'!$B$2,IF(J875=0,-'MONTH 2'!$B$2,-('MONTH 2'!$B$2*2))))))*E875),0))</f>
        <v>0</v>
      </c>
      <c r="U875">
        <f t="shared" si="28"/>
        <v>1</v>
      </c>
    </row>
    <row r="876" spans="8:21" ht="16" x14ac:dyDescent="0.2">
      <c r="H876" s="22"/>
      <c r="I876" s="22"/>
      <c r="J876" s="22"/>
      <c r="M876" s="17"/>
      <c r="N876" s="26">
        <f>((G876-1)*(1-(IF(H876="no",0,'MONTH 2'!$B$3)))+1)</f>
        <v>5.0000000000000044E-2</v>
      </c>
      <c r="O876" s="26">
        <f t="shared" si="29"/>
        <v>0</v>
      </c>
      <c r="P876" s="28">
        <f>IF(ISBLANK(M876),,IF(ISBLANK(F876),,(IF(M876="WON-EW",((((F876-1)*J876)*'MONTH 2'!$B$2)+('MONTH 2'!$B$2*(F876-1))),IF(M876="WON",((((F876-1)*J876)*'MONTH 2'!$B$2)+('MONTH 2'!$B$2*(F876-1))),IF(M876="PLACED",((((F876-1)*J876)*'MONTH 2'!$B$2)-'MONTH 2'!$B$2),IF(J876=0,-'MONTH 2'!$B$2,IF(J876=0,-'MONTH 2'!$B$2,-('MONTH 2'!$B$2*2)))))))*E876))</f>
        <v>0</v>
      </c>
      <c r="Q876" s="27">
        <f>IF(ISBLANK(M876),,IF(ISBLANK(G876),,(IF(M876="WON-EW",((((N876-1)*J876)*'MONTH 2'!$B$2)+('MONTH 2'!$B$2*(N876-1))),IF(M876="WON",((((N876-1)*J876)*'MONTH 2'!$B$2)+('MONTH 2'!$B$2*(N876-1))),IF(M876="PLACED",((((N876-1)*J876)*'MONTH 2'!$B$2)-'MONTH 2'!$B$2),IF(J876=0,-'MONTH 2'!$B$2,IF(J876=0,-'MONTH 2'!$B$2,-('MONTH 2'!$B$2*2)))))))*E876))</f>
        <v>0</v>
      </c>
      <c r="R876" s="27">
        <f>IF(ISBLANK(M876),,IF(U876&lt;&gt;1,((IF(M876="WON-EW",(((K876-1)*'MONTH 2'!$B$2)*(1-$B$3))+(((L876-1)*'MONTH 2'!$B$2)*(1-$B$3)),IF(M876="WON",(((K876-1)*'MONTH 2'!$B$2)*(1-$B$3)),IF(M876="PLACED",(((L876-1)*'MONTH 2'!$B$2)*(1-$B$3))-'MONTH 2'!$B$2,IF(J876=0,-'MONTH 2'!$B$2,-('MONTH 2'!$B$2*2))))))*E876),0))</f>
        <v>0</v>
      </c>
      <c r="U876">
        <f t="shared" si="28"/>
        <v>1</v>
      </c>
    </row>
    <row r="877" spans="8:21" ht="16" x14ac:dyDescent="0.2">
      <c r="H877" s="22"/>
      <c r="I877" s="22"/>
      <c r="J877" s="22"/>
      <c r="M877" s="17"/>
      <c r="N877" s="26">
        <f>((G877-1)*(1-(IF(H877="no",0,'MONTH 2'!$B$3)))+1)</f>
        <v>5.0000000000000044E-2</v>
      </c>
      <c r="O877" s="26">
        <f t="shared" si="29"/>
        <v>0</v>
      </c>
      <c r="P877" s="28">
        <f>IF(ISBLANK(M877),,IF(ISBLANK(F877),,(IF(M877="WON-EW",((((F877-1)*J877)*'MONTH 2'!$B$2)+('MONTH 2'!$B$2*(F877-1))),IF(M877="WON",((((F877-1)*J877)*'MONTH 2'!$B$2)+('MONTH 2'!$B$2*(F877-1))),IF(M877="PLACED",((((F877-1)*J877)*'MONTH 2'!$B$2)-'MONTH 2'!$B$2),IF(J877=0,-'MONTH 2'!$B$2,IF(J877=0,-'MONTH 2'!$B$2,-('MONTH 2'!$B$2*2)))))))*E877))</f>
        <v>0</v>
      </c>
      <c r="Q877" s="27">
        <f>IF(ISBLANK(M877),,IF(ISBLANK(G877),,(IF(M877="WON-EW",((((N877-1)*J877)*'MONTH 2'!$B$2)+('MONTH 2'!$B$2*(N877-1))),IF(M877="WON",((((N877-1)*J877)*'MONTH 2'!$B$2)+('MONTH 2'!$B$2*(N877-1))),IF(M877="PLACED",((((N877-1)*J877)*'MONTH 2'!$B$2)-'MONTH 2'!$B$2),IF(J877=0,-'MONTH 2'!$B$2,IF(J877=0,-'MONTH 2'!$B$2,-('MONTH 2'!$B$2*2)))))))*E877))</f>
        <v>0</v>
      </c>
      <c r="R877" s="27">
        <f>IF(ISBLANK(M877),,IF(U877&lt;&gt;1,((IF(M877="WON-EW",(((K877-1)*'MONTH 2'!$B$2)*(1-$B$3))+(((L877-1)*'MONTH 2'!$B$2)*(1-$B$3)),IF(M877="WON",(((K877-1)*'MONTH 2'!$B$2)*(1-$B$3)),IF(M877="PLACED",(((L877-1)*'MONTH 2'!$B$2)*(1-$B$3))-'MONTH 2'!$B$2,IF(J877=0,-'MONTH 2'!$B$2,-('MONTH 2'!$B$2*2))))))*E877),0))</f>
        <v>0</v>
      </c>
      <c r="U877">
        <f t="shared" si="28"/>
        <v>1</v>
      </c>
    </row>
    <row r="878" spans="8:21" ht="16" x14ac:dyDescent="0.2">
      <c r="H878" s="22"/>
      <c r="I878" s="22"/>
      <c r="J878" s="22"/>
      <c r="M878" s="17"/>
      <c r="N878" s="26">
        <f>((G878-1)*(1-(IF(H878="no",0,'MONTH 2'!$B$3)))+1)</f>
        <v>5.0000000000000044E-2</v>
      </c>
      <c r="O878" s="26">
        <f t="shared" si="29"/>
        <v>0</v>
      </c>
      <c r="P878" s="28">
        <f>IF(ISBLANK(M878),,IF(ISBLANK(F878),,(IF(M878="WON-EW",((((F878-1)*J878)*'MONTH 2'!$B$2)+('MONTH 2'!$B$2*(F878-1))),IF(M878="WON",((((F878-1)*J878)*'MONTH 2'!$B$2)+('MONTH 2'!$B$2*(F878-1))),IF(M878="PLACED",((((F878-1)*J878)*'MONTH 2'!$B$2)-'MONTH 2'!$B$2),IF(J878=0,-'MONTH 2'!$B$2,IF(J878=0,-'MONTH 2'!$B$2,-('MONTH 2'!$B$2*2)))))))*E878))</f>
        <v>0</v>
      </c>
      <c r="Q878" s="27">
        <f>IF(ISBLANK(M878),,IF(ISBLANK(G878),,(IF(M878="WON-EW",((((N878-1)*J878)*'MONTH 2'!$B$2)+('MONTH 2'!$B$2*(N878-1))),IF(M878="WON",((((N878-1)*J878)*'MONTH 2'!$B$2)+('MONTH 2'!$B$2*(N878-1))),IF(M878="PLACED",((((N878-1)*J878)*'MONTH 2'!$B$2)-'MONTH 2'!$B$2),IF(J878=0,-'MONTH 2'!$B$2,IF(J878=0,-'MONTH 2'!$B$2,-('MONTH 2'!$B$2*2)))))))*E878))</f>
        <v>0</v>
      </c>
      <c r="R878" s="27">
        <f>IF(ISBLANK(M878),,IF(U878&lt;&gt;1,((IF(M878="WON-EW",(((K878-1)*'MONTH 2'!$B$2)*(1-$B$3))+(((L878-1)*'MONTH 2'!$B$2)*(1-$B$3)),IF(M878="WON",(((K878-1)*'MONTH 2'!$B$2)*(1-$B$3)),IF(M878="PLACED",(((L878-1)*'MONTH 2'!$B$2)*(1-$B$3))-'MONTH 2'!$B$2,IF(J878=0,-'MONTH 2'!$B$2,-('MONTH 2'!$B$2*2))))))*E878),0))</f>
        <v>0</v>
      </c>
      <c r="U878">
        <f t="shared" si="28"/>
        <v>1</v>
      </c>
    </row>
    <row r="879" spans="8:21" ht="16" x14ac:dyDescent="0.2">
      <c r="H879" s="22"/>
      <c r="I879" s="22"/>
      <c r="J879" s="22"/>
      <c r="M879" s="17"/>
      <c r="N879" s="26">
        <f>((G879-1)*(1-(IF(H879="no",0,'MONTH 2'!$B$3)))+1)</f>
        <v>5.0000000000000044E-2</v>
      </c>
      <c r="O879" s="26">
        <f t="shared" si="29"/>
        <v>0</v>
      </c>
      <c r="P879" s="28">
        <f>IF(ISBLANK(M879),,IF(ISBLANK(F879),,(IF(M879="WON-EW",((((F879-1)*J879)*'MONTH 2'!$B$2)+('MONTH 2'!$B$2*(F879-1))),IF(M879="WON",((((F879-1)*J879)*'MONTH 2'!$B$2)+('MONTH 2'!$B$2*(F879-1))),IF(M879="PLACED",((((F879-1)*J879)*'MONTH 2'!$B$2)-'MONTH 2'!$B$2),IF(J879=0,-'MONTH 2'!$B$2,IF(J879=0,-'MONTH 2'!$B$2,-('MONTH 2'!$B$2*2)))))))*E879))</f>
        <v>0</v>
      </c>
      <c r="Q879" s="27">
        <f>IF(ISBLANK(M879),,IF(ISBLANK(G879),,(IF(M879="WON-EW",((((N879-1)*J879)*'MONTH 2'!$B$2)+('MONTH 2'!$B$2*(N879-1))),IF(M879="WON",((((N879-1)*J879)*'MONTH 2'!$B$2)+('MONTH 2'!$B$2*(N879-1))),IF(M879="PLACED",((((N879-1)*J879)*'MONTH 2'!$B$2)-'MONTH 2'!$B$2),IF(J879=0,-'MONTH 2'!$B$2,IF(J879=0,-'MONTH 2'!$B$2,-('MONTH 2'!$B$2*2)))))))*E879))</f>
        <v>0</v>
      </c>
      <c r="R879" s="27">
        <f>IF(ISBLANK(M879),,IF(U879&lt;&gt;1,((IF(M879="WON-EW",(((K879-1)*'MONTH 2'!$B$2)*(1-$B$3))+(((L879-1)*'MONTH 2'!$B$2)*(1-$B$3)),IF(M879="WON",(((K879-1)*'MONTH 2'!$B$2)*(1-$B$3)),IF(M879="PLACED",(((L879-1)*'MONTH 2'!$B$2)*(1-$B$3))-'MONTH 2'!$B$2,IF(J879=0,-'MONTH 2'!$B$2,-('MONTH 2'!$B$2*2))))))*E879),0))</f>
        <v>0</v>
      </c>
      <c r="U879">
        <f t="shared" si="28"/>
        <v>1</v>
      </c>
    </row>
    <row r="880" spans="8:21" ht="16" x14ac:dyDescent="0.2">
      <c r="H880" s="22"/>
      <c r="I880" s="22"/>
      <c r="J880" s="22"/>
      <c r="M880" s="17"/>
      <c r="N880" s="26">
        <f>((G880-1)*(1-(IF(H880="no",0,'MONTH 2'!$B$3)))+1)</f>
        <v>5.0000000000000044E-2</v>
      </c>
      <c r="O880" s="26">
        <f t="shared" si="29"/>
        <v>0</v>
      </c>
      <c r="P880" s="28">
        <f>IF(ISBLANK(M880),,IF(ISBLANK(F880),,(IF(M880="WON-EW",((((F880-1)*J880)*'MONTH 2'!$B$2)+('MONTH 2'!$B$2*(F880-1))),IF(M880="WON",((((F880-1)*J880)*'MONTH 2'!$B$2)+('MONTH 2'!$B$2*(F880-1))),IF(M880="PLACED",((((F880-1)*J880)*'MONTH 2'!$B$2)-'MONTH 2'!$B$2),IF(J880=0,-'MONTH 2'!$B$2,IF(J880=0,-'MONTH 2'!$B$2,-('MONTH 2'!$B$2*2)))))))*E880))</f>
        <v>0</v>
      </c>
      <c r="Q880" s="27">
        <f>IF(ISBLANK(M880),,IF(ISBLANK(G880),,(IF(M880="WON-EW",((((N880-1)*J880)*'MONTH 2'!$B$2)+('MONTH 2'!$B$2*(N880-1))),IF(M880="WON",((((N880-1)*J880)*'MONTH 2'!$B$2)+('MONTH 2'!$B$2*(N880-1))),IF(M880="PLACED",((((N880-1)*J880)*'MONTH 2'!$B$2)-'MONTH 2'!$B$2),IF(J880=0,-'MONTH 2'!$B$2,IF(J880=0,-'MONTH 2'!$B$2,-('MONTH 2'!$B$2*2)))))))*E880))</f>
        <v>0</v>
      </c>
      <c r="R880" s="27">
        <f>IF(ISBLANK(M880),,IF(U880&lt;&gt;1,((IF(M880="WON-EW",(((K880-1)*'MONTH 2'!$B$2)*(1-$B$3))+(((L880-1)*'MONTH 2'!$B$2)*(1-$B$3)),IF(M880="WON",(((K880-1)*'MONTH 2'!$B$2)*(1-$B$3)),IF(M880="PLACED",(((L880-1)*'MONTH 2'!$B$2)*(1-$B$3))-'MONTH 2'!$B$2,IF(J880=0,-'MONTH 2'!$B$2,-('MONTH 2'!$B$2*2))))))*E880),0))</f>
        <v>0</v>
      </c>
      <c r="U880">
        <f t="shared" si="28"/>
        <v>1</v>
      </c>
    </row>
    <row r="881" spans="8:21" ht="16" x14ac:dyDescent="0.2">
      <c r="H881" s="22"/>
      <c r="I881" s="22"/>
      <c r="J881" s="22"/>
      <c r="M881" s="17"/>
      <c r="N881" s="26">
        <f>((G881-1)*(1-(IF(H881="no",0,'MONTH 2'!$B$3)))+1)</f>
        <v>5.0000000000000044E-2</v>
      </c>
      <c r="O881" s="26">
        <f t="shared" si="29"/>
        <v>0</v>
      </c>
      <c r="P881" s="28">
        <f>IF(ISBLANK(M881),,IF(ISBLANK(F881),,(IF(M881="WON-EW",((((F881-1)*J881)*'MONTH 2'!$B$2)+('MONTH 2'!$B$2*(F881-1))),IF(M881="WON",((((F881-1)*J881)*'MONTH 2'!$B$2)+('MONTH 2'!$B$2*(F881-1))),IF(M881="PLACED",((((F881-1)*J881)*'MONTH 2'!$B$2)-'MONTH 2'!$B$2),IF(J881=0,-'MONTH 2'!$B$2,IF(J881=0,-'MONTH 2'!$B$2,-('MONTH 2'!$B$2*2)))))))*E881))</f>
        <v>0</v>
      </c>
      <c r="Q881" s="27">
        <f>IF(ISBLANK(M881),,IF(ISBLANK(G881),,(IF(M881="WON-EW",((((N881-1)*J881)*'MONTH 2'!$B$2)+('MONTH 2'!$B$2*(N881-1))),IF(M881="WON",((((N881-1)*J881)*'MONTH 2'!$B$2)+('MONTH 2'!$B$2*(N881-1))),IF(M881="PLACED",((((N881-1)*J881)*'MONTH 2'!$B$2)-'MONTH 2'!$B$2),IF(J881=0,-'MONTH 2'!$B$2,IF(J881=0,-'MONTH 2'!$B$2,-('MONTH 2'!$B$2*2)))))))*E881))</f>
        <v>0</v>
      </c>
      <c r="R881" s="27">
        <f>IF(ISBLANK(M881),,IF(U881&lt;&gt;1,((IF(M881="WON-EW",(((K881-1)*'MONTH 2'!$B$2)*(1-$B$3))+(((L881-1)*'MONTH 2'!$B$2)*(1-$B$3)),IF(M881="WON",(((K881-1)*'MONTH 2'!$B$2)*(1-$B$3)),IF(M881="PLACED",(((L881-1)*'MONTH 2'!$B$2)*(1-$B$3))-'MONTH 2'!$B$2,IF(J881=0,-'MONTH 2'!$B$2,-('MONTH 2'!$B$2*2))))))*E881),0))</f>
        <v>0</v>
      </c>
      <c r="U881">
        <f t="shared" si="28"/>
        <v>1</v>
      </c>
    </row>
    <row r="882" spans="8:21" ht="16" x14ac:dyDescent="0.2">
      <c r="H882" s="22"/>
      <c r="I882" s="22"/>
      <c r="J882" s="22"/>
      <c r="M882" s="17"/>
      <c r="N882" s="26">
        <f>((G882-1)*(1-(IF(H882="no",0,'MONTH 2'!$B$3)))+1)</f>
        <v>5.0000000000000044E-2</v>
      </c>
      <c r="O882" s="26">
        <f t="shared" si="29"/>
        <v>0</v>
      </c>
      <c r="P882" s="28">
        <f>IF(ISBLANK(M882),,IF(ISBLANK(F882),,(IF(M882="WON-EW",((((F882-1)*J882)*'MONTH 2'!$B$2)+('MONTH 2'!$B$2*(F882-1))),IF(M882="WON",((((F882-1)*J882)*'MONTH 2'!$B$2)+('MONTH 2'!$B$2*(F882-1))),IF(M882="PLACED",((((F882-1)*J882)*'MONTH 2'!$B$2)-'MONTH 2'!$B$2),IF(J882=0,-'MONTH 2'!$B$2,IF(J882=0,-'MONTH 2'!$B$2,-('MONTH 2'!$B$2*2)))))))*E882))</f>
        <v>0</v>
      </c>
      <c r="Q882" s="27">
        <f>IF(ISBLANK(M882),,IF(ISBLANK(G882),,(IF(M882="WON-EW",((((N882-1)*J882)*'MONTH 2'!$B$2)+('MONTH 2'!$B$2*(N882-1))),IF(M882="WON",((((N882-1)*J882)*'MONTH 2'!$B$2)+('MONTH 2'!$B$2*(N882-1))),IF(M882="PLACED",((((N882-1)*J882)*'MONTH 2'!$B$2)-'MONTH 2'!$B$2),IF(J882=0,-'MONTH 2'!$B$2,IF(J882=0,-'MONTH 2'!$B$2,-('MONTH 2'!$B$2*2)))))))*E882))</f>
        <v>0</v>
      </c>
      <c r="R882" s="27">
        <f>IF(ISBLANK(M882),,IF(U882&lt;&gt;1,((IF(M882="WON-EW",(((K882-1)*'MONTH 2'!$B$2)*(1-$B$3))+(((L882-1)*'MONTH 2'!$B$2)*(1-$B$3)),IF(M882="WON",(((K882-1)*'MONTH 2'!$B$2)*(1-$B$3)),IF(M882="PLACED",(((L882-1)*'MONTH 2'!$B$2)*(1-$B$3))-'MONTH 2'!$B$2,IF(J882=0,-'MONTH 2'!$B$2,-('MONTH 2'!$B$2*2))))))*E882),0))</f>
        <v>0</v>
      </c>
      <c r="U882">
        <f t="shared" si="28"/>
        <v>1</v>
      </c>
    </row>
    <row r="883" spans="8:21" ht="16" x14ac:dyDescent="0.2">
      <c r="H883" s="22"/>
      <c r="I883" s="22"/>
      <c r="J883" s="22"/>
      <c r="M883" s="17"/>
      <c r="N883" s="26">
        <f>((G883-1)*(1-(IF(H883="no",0,'MONTH 2'!$B$3)))+1)</f>
        <v>5.0000000000000044E-2</v>
      </c>
      <c r="O883" s="26">
        <f t="shared" si="29"/>
        <v>0</v>
      </c>
      <c r="P883" s="28">
        <f>IF(ISBLANK(M883),,IF(ISBLANK(F883),,(IF(M883="WON-EW",((((F883-1)*J883)*'MONTH 2'!$B$2)+('MONTH 2'!$B$2*(F883-1))),IF(M883="WON",((((F883-1)*J883)*'MONTH 2'!$B$2)+('MONTH 2'!$B$2*(F883-1))),IF(M883="PLACED",((((F883-1)*J883)*'MONTH 2'!$B$2)-'MONTH 2'!$B$2),IF(J883=0,-'MONTH 2'!$B$2,IF(J883=0,-'MONTH 2'!$B$2,-('MONTH 2'!$B$2*2)))))))*E883))</f>
        <v>0</v>
      </c>
      <c r="Q883" s="27">
        <f>IF(ISBLANK(M883),,IF(ISBLANK(G883),,(IF(M883="WON-EW",((((N883-1)*J883)*'MONTH 2'!$B$2)+('MONTH 2'!$B$2*(N883-1))),IF(M883="WON",((((N883-1)*J883)*'MONTH 2'!$B$2)+('MONTH 2'!$B$2*(N883-1))),IF(M883="PLACED",((((N883-1)*J883)*'MONTH 2'!$B$2)-'MONTH 2'!$B$2),IF(J883=0,-'MONTH 2'!$B$2,IF(J883=0,-'MONTH 2'!$B$2,-('MONTH 2'!$B$2*2)))))))*E883))</f>
        <v>0</v>
      </c>
      <c r="R883" s="27">
        <f>IF(ISBLANK(M883),,IF(U883&lt;&gt;1,((IF(M883="WON-EW",(((K883-1)*'MONTH 2'!$B$2)*(1-$B$3))+(((L883-1)*'MONTH 2'!$B$2)*(1-$B$3)),IF(M883="WON",(((K883-1)*'MONTH 2'!$B$2)*(1-$B$3)),IF(M883="PLACED",(((L883-1)*'MONTH 2'!$B$2)*(1-$B$3))-'MONTH 2'!$B$2,IF(J883=0,-'MONTH 2'!$B$2,-('MONTH 2'!$B$2*2))))))*E883),0))</f>
        <v>0</v>
      </c>
      <c r="U883">
        <f t="shared" si="28"/>
        <v>1</v>
      </c>
    </row>
    <row r="884" spans="8:21" ht="16" x14ac:dyDescent="0.2">
      <c r="H884" s="22"/>
      <c r="I884" s="22"/>
      <c r="J884" s="22"/>
      <c r="M884" s="17"/>
      <c r="N884" s="26">
        <f>((G884-1)*(1-(IF(H884="no",0,'MONTH 2'!$B$3)))+1)</f>
        <v>5.0000000000000044E-2</v>
      </c>
      <c r="O884" s="26">
        <f t="shared" si="29"/>
        <v>0</v>
      </c>
      <c r="P884" s="28">
        <f>IF(ISBLANK(M884),,IF(ISBLANK(F884),,(IF(M884="WON-EW",((((F884-1)*J884)*'MONTH 2'!$B$2)+('MONTH 2'!$B$2*(F884-1))),IF(M884="WON",((((F884-1)*J884)*'MONTH 2'!$B$2)+('MONTH 2'!$B$2*(F884-1))),IF(M884="PLACED",((((F884-1)*J884)*'MONTH 2'!$B$2)-'MONTH 2'!$B$2),IF(J884=0,-'MONTH 2'!$B$2,IF(J884=0,-'MONTH 2'!$B$2,-('MONTH 2'!$B$2*2)))))))*E884))</f>
        <v>0</v>
      </c>
      <c r="Q884" s="27">
        <f>IF(ISBLANK(M884),,IF(ISBLANK(G884),,(IF(M884="WON-EW",((((N884-1)*J884)*'MONTH 2'!$B$2)+('MONTH 2'!$B$2*(N884-1))),IF(M884="WON",((((N884-1)*J884)*'MONTH 2'!$B$2)+('MONTH 2'!$B$2*(N884-1))),IF(M884="PLACED",((((N884-1)*J884)*'MONTH 2'!$B$2)-'MONTH 2'!$B$2),IF(J884=0,-'MONTH 2'!$B$2,IF(J884=0,-'MONTH 2'!$B$2,-('MONTH 2'!$B$2*2)))))))*E884))</f>
        <v>0</v>
      </c>
      <c r="R884" s="27">
        <f>IF(ISBLANK(M884),,IF(U884&lt;&gt;1,((IF(M884="WON-EW",(((K884-1)*'MONTH 2'!$B$2)*(1-$B$3))+(((L884-1)*'MONTH 2'!$B$2)*(1-$B$3)),IF(M884="WON",(((K884-1)*'MONTH 2'!$B$2)*(1-$B$3)),IF(M884="PLACED",(((L884-1)*'MONTH 2'!$B$2)*(1-$B$3))-'MONTH 2'!$B$2,IF(J884=0,-'MONTH 2'!$B$2,-('MONTH 2'!$B$2*2))))))*E884),0))</f>
        <v>0</v>
      </c>
      <c r="U884">
        <f t="shared" si="28"/>
        <v>1</v>
      </c>
    </row>
    <row r="885" spans="8:21" ht="16" x14ac:dyDescent="0.2">
      <c r="H885" s="22"/>
      <c r="I885" s="22"/>
      <c r="J885" s="22"/>
      <c r="M885" s="17"/>
      <c r="N885" s="26">
        <f>((G885-1)*(1-(IF(H885="no",0,'MONTH 2'!$B$3)))+1)</f>
        <v>5.0000000000000044E-2</v>
      </c>
      <c r="O885" s="26">
        <f t="shared" si="29"/>
        <v>0</v>
      </c>
      <c r="P885" s="28">
        <f>IF(ISBLANK(M885),,IF(ISBLANK(F885),,(IF(M885="WON-EW",((((F885-1)*J885)*'MONTH 2'!$B$2)+('MONTH 2'!$B$2*(F885-1))),IF(M885="WON",((((F885-1)*J885)*'MONTH 2'!$B$2)+('MONTH 2'!$B$2*(F885-1))),IF(M885="PLACED",((((F885-1)*J885)*'MONTH 2'!$B$2)-'MONTH 2'!$B$2),IF(J885=0,-'MONTH 2'!$B$2,IF(J885=0,-'MONTH 2'!$B$2,-('MONTH 2'!$B$2*2)))))))*E885))</f>
        <v>0</v>
      </c>
      <c r="Q885" s="27">
        <f>IF(ISBLANK(M885),,IF(ISBLANK(G885),,(IF(M885="WON-EW",((((N885-1)*J885)*'MONTH 2'!$B$2)+('MONTH 2'!$B$2*(N885-1))),IF(M885="WON",((((N885-1)*J885)*'MONTH 2'!$B$2)+('MONTH 2'!$B$2*(N885-1))),IF(M885="PLACED",((((N885-1)*J885)*'MONTH 2'!$B$2)-'MONTH 2'!$B$2),IF(J885=0,-'MONTH 2'!$B$2,IF(J885=0,-'MONTH 2'!$B$2,-('MONTH 2'!$B$2*2)))))))*E885))</f>
        <v>0</v>
      </c>
      <c r="R885" s="27">
        <f>IF(ISBLANK(M885),,IF(U885&lt;&gt;1,((IF(M885="WON-EW",(((K885-1)*'MONTH 2'!$B$2)*(1-$B$3))+(((L885-1)*'MONTH 2'!$B$2)*(1-$B$3)),IF(M885="WON",(((K885-1)*'MONTH 2'!$B$2)*(1-$B$3)),IF(M885="PLACED",(((L885-1)*'MONTH 2'!$B$2)*(1-$B$3))-'MONTH 2'!$B$2,IF(J885=0,-'MONTH 2'!$B$2,-('MONTH 2'!$B$2*2))))))*E885),0))</f>
        <v>0</v>
      </c>
      <c r="U885">
        <f t="shared" si="28"/>
        <v>1</v>
      </c>
    </row>
    <row r="886" spans="8:21" ht="16" x14ac:dyDescent="0.2">
      <c r="H886" s="22"/>
      <c r="I886" s="22"/>
      <c r="J886" s="22"/>
      <c r="M886" s="17"/>
      <c r="N886" s="26">
        <f>((G886-1)*(1-(IF(H886="no",0,'MONTH 2'!$B$3)))+1)</f>
        <v>5.0000000000000044E-2</v>
      </c>
      <c r="O886" s="26">
        <f t="shared" si="29"/>
        <v>0</v>
      </c>
      <c r="P886" s="28">
        <f>IF(ISBLANK(M886),,IF(ISBLANK(F886),,(IF(M886="WON-EW",((((F886-1)*J886)*'MONTH 2'!$B$2)+('MONTH 2'!$B$2*(F886-1))),IF(M886="WON",((((F886-1)*J886)*'MONTH 2'!$B$2)+('MONTH 2'!$B$2*(F886-1))),IF(M886="PLACED",((((F886-1)*J886)*'MONTH 2'!$B$2)-'MONTH 2'!$B$2),IF(J886=0,-'MONTH 2'!$B$2,IF(J886=0,-'MONTH 2'!$B$2,-('MONTH 2'!$B$2*2)))))))*E886))</f>
        <v>0</v>
      </c>
      <c r="Q886" s="27">
        <f>IF(ISBLANK(M886),,IF(ISBLANK(G886),,(IF(M886="WON-EW",((((N886-1)*J886)*'MONTH 2'!$B$2)+('MONTH 2'!$B$2*(N886-1))),IF(M886="WON",((((N886-1)*J886)*'MONTH 2'!$B$2)+('MONTH 2'!$B$2*(N886-1))),IF(M886="PLACED",((((N886-1)*J886)*'MONTH 2'!$B$2)-'MONTH 2'!$B$2),IF(J886=0,-'MONTH 2'!$B$2,IF(J886=0,-'MONTH 2'!$B$2,-('MONTH 2'!$B$2*2)))))))*E886))</f>
        <v>0</v>
      </c>
      <c r="R886" s="27">
        <f>IF(ISBLANK(M886),,IF(U886&lt;&gt;1,((IF(M886="WON-EW",(((K886-1)*'MONTH 2'!$B$2)*(1-$B$3))+(((L886-1)*'MONTH 2'!$B$2)*(1-$B$3)),IF(M886="WON",(((K886-1)*'MONTH 2'!$B$2)*(1-$B$3)),IF(M886="PLACED",(((L886-1)*'MONTH 2'!$B$2)*(1-$B$3))-'MONTH 2'!$B$2,IF(J886=0,-'MONTH 2'!$B$2,-('MONTH 2'!$B$2*2))))))*E886),0))</f>
        <v>0</v>
      </c>
      <c r="U886">
        <f t="shared" si="28"/>
        <v>1</v>
      </c>
    </row>
    <row r="887" spans="8:21" ht="16" x14ac:dyDescent="0.2">
      <c r="H887" s="22"/>
      <c r="I887" s="22"/>
      <c r="J887" s="22"/>
      <c r="M887" s="17"/>
      <c r="N887" s="26">
        <f>((G887-1)*(1-(IF(H887="no",0,'MONTH 2'!$B$3)))+1)</f>
        <v>5.0000000000000044E-2</v>
      </c>
      <c r="O887" s="26">
        <f t="shared" si="29"/>
        <v>0</v>
      </c>
      <c r="P887" s="28">
        <f>IF(ISBLANK(M887),,IF(ISBLANK(F887),,(IF(M887="WON-EW",((((F887-1)*J887)*'MONTH 2'!$B$2)+('MONTH 2'!$B$2*(F887-1))),IF(M887="WON",((((F887-1)*J887)*'MONTH 2'!$B$2)+('MONTH 2'!$B$2*(F887-1))),IF(M887="PLACED",((((F887-1)*J887)*'MONTH 2'!$B$2)-'MONTH 2'!$B$2),IF(J887=0,-'MONTH 2'!$B$2,IF(J887=0,-'MONTH 2'!$B$2,-('MONTH 2'!$B$2*2)))))))*E887))</f>
        <v>0</v>
      </c>
      <c r="Q887" s="27">
        <f>IF(ISBLANK(M887),,IF(ISBLANK(G887),,(IF(M887="WON-EW",((((N887-1)*J887)*'MONTH 2'!$B$2)+('MONTH 2'!$B$2*(N887-1))),IF(M887="WON",((((N887-1)*J887)*'MONTH 2'!$B$2)+('MONTH 2'!$B$2*(N887-1))),IF(M887="PLACED",((((N887-1)*J887)*'MONTH 2'!$B$2)-'MONTH 2'!$B$2),IF(J887=0,-'MONTH 2'!$B$2,IF(J887=0,-'MONTH 2'!$B$2,-('MONTH 2'!$B$2*2)))))))*E887))</f>
        <v>0</v>
      </c>
      <c r="R887" s="27">
        <f>IF(ISBLANK(M887),,IF(U887&lt;&gt;1,((IF(M887="WON-EW",(((K887-1)*'MONTH 2'!$B$2)*(1-$B$3))+(((L887-1)*'MONTH 2'!$B$2)*(1-$B$3)),IF(M887="WON",(((K887-1)*'MONTH 2'!$B$2)*(1-$B$3)),IF(M887="PLACED",(((L887-1)*'MONTH 2'!$B$2)*(1-$B$3))-'MONTH 2'!$B$2,IF(J887=0,-'MONTH 2'!$B$2,-('MONTH 2'!$B$2*2))))))*E887),0))</f>
        <v>0</v>
      </c>
      <c r="U887">
        <f t="shared" si="28"/>
        <v>1</v>
      </c>
    </row>
    <row r="888" spans="8:21" ht="16" x14ac:dyDescent="0.2">
      <c r="H888" s="22"/>
      <c r="I888" s="22"/>
      <c r="J888" s="22"/>
      <c r="M888" s="17"/>
      <c r="N888" s="26">
        <f>((G888-1)*(1-(IF(H888="no",0,'MONTH 2'!$B$3)))+1)</f>
        <v>5.0000000000000044E-2</v>
      </c>
      <c r="O888" s="26">
        <f t="shared" si="29"/>
        <v>0</v>
      </c>
      <c r="P888" s="28">
        <f>IF(ISBLANK(M888),,IF(ISBLANK(F888),,(IF(M888="WON-EW",((((F888-1)*J888)*'MONTH 2'!$B$2)+('MONTH 2'!$B$2*(F888-1))),IF(M888="WON",((((F888-1)*J888)*'MONTH 2'!$B$2)+('MONTH 2'!$B$2*(F888-1))),IF(M888="PLACED",((((F888-1)*J888)*'MONTH 2'!$B$2)-'MONTH 2'!$B$2),IF(J888=0,-'MONTH 2'!$B$2,IF(J888=0,-'MONTH 2'!$B$2,-('MONTH 2'!$B$2*2)))))))*E888))</f>
        <v>0</v>
      </c>
      <c r="Q888" s="27">
        <f>IF(ISBLANK(M888),,IF(ISBLANK(G888),,(IF(M888="WON-EW",((((N888-1)*J888)*'MONTH 2'!$B$2)+('MONTH 2'!$B$2*(N888-1))),IF(M888="WON",((((N888-1)*J888)*'MONTH 2'!$B$2)+('MONTH 2'!$B$2*(N888-1))),IF(M888="PLACED",((((N888-1)*J888)*'MONTH 2'!$B$2)-'MONTH 2'!$B$2),IF(J888=0,-'MONTH 2'!$B$2,IF(J888=0,-'MONTH 2'!$B$2,-('MONTH 2'!$B$2*2)))))))*E888))</f>
        <v>0</v>
      </c>
      <c r="R888" s="27">
        <f>IF(ISBLANK(M888),,IF(U888&lt;&gt;1,((IF(M888="WON-EW",(((K888-1)*'MONTH 2'!$B$2)*(1-$B$3))+(((L888-1)*'MONTH 2'!$B$2)*(1-$B$3)),IF(M888="WON",(((K888-1)*'MONTH 2'!$B$2)*(1-$B$3)),IF(M888="PLACED",(((L888-1)*'MONTH 2'!$B$2)*(1-$B$3))-'MONTH 2'!$B$2,IF(J888=0,-'MONTH 2'!$B$2,-('MONTH 2'!$B$2*2))))))*E888),0))</f>
        <v>0</v>
      </c>
      <c r="U888">
        <f t="shared" si="28"/>
        <v>1</v>
      </c>
    </row>
    <row r="889" spans="8:21" ht="16" x14ac:dyDescent="0.2">
      <c r="H889" s="22"/>
      <c r="I889" s="22"/>
      <c r="J889" s="22"/>
      <c r="M889" s="17"/>
      <c r="N889" s="26">
        <f>((G889-1)*(1-(IF(H889="no",0,'MONTH 2'!$B$3)))+1)</f>
        <v>5.0000000000000044E-2</v>
      </c>
      <c r="O889" s="26">
        <f t="shared" si="29"/>
        <v>0</v>
      </c>
      <c r="P889" s="28">
        <f>IF(ISBLANK(M889),,IF(ISBLANK(F889),,(IF(M889="WON-EW",((((F889-1)*J889)*'MONTH 2'!$B$2)+('MONTH 2'!$B$2*(F889-1))),IF(M889="WON",((((F889-1)*J889)*'MONTH 2'!$B$2)+('MONTH 2'!$B$2*(F889-1))),IF(M889="PLACED",((((F889-1)*J889)*'MONTH 2'!$B$2)-'MONTH 2'!$B$2),IF(J889=0,-'MONTH 2'!$B$2,IF(J889=0,-'MONTH 2'!$B$2,-('MONTH 2'!$B$2*2)))))))*E889))</f>
        <v>0</v>
      </c>
      <c r="Q889" s="27">
        <f>IF(ISBLANK(M889),,IF(ISBLANK(G889),,(IF(M889="WON-EW",((((N889-1)*J889)*'MONTH 2'!$B$2)+('MONTH 2'!$B$2*(N889-1))),IF(M889="WON",((((N889-1)*J889)*'MONTH 2'!$B$2)+('MONTH 2'!$B$2*(N889-1))),IF(M889="PLACED",((((N889-1)*J889)*'MONTH 2'!$B$2)-'MONTH 2'!$B$2),IF(J889=0,-'MONTH 2'!$B$2,IF(J889=0,-'MONTH 2'!$B$2,-('MONTH 2'!$B$2*2)))))))*E889))</f>
        <v>0</v>
      </c>
      <c r="R889" s="27">
        <f>IF(ISBLANK(M889),,IF(U889&lt;&gt;1,((IF(M889="WON-EW",(((K889-1)*'MONTH 2'!$B$2)*(1-$B$3))+(((L889-1)*'MONTH 2'!$B$2)*(1-$B$3)),IF(M889="WON",(((K889-1)*'MONTH 2'!$B$2)*(1-$B$3)),IF(M889="PLACED",(((L889-1)*'MONTH 2'!$B$2)*(1-$B$3))-'MONTH 2'!$B$2,IF(J889=0,-'MONTH 2'!$B$2,-('MONTH 2'!$B$2*2))))))*E889),0))</f>
        <v>0</v>
      </c>
      <c r="U889">
        <f t="shared" si="28"/>
        <v>1</v>
      </c>
    </row>
    <row r="890" spans="8:21" ht="16" x14ac:dyDescent="0.2">
      <c r="H890" s="22"/>
      <c r="I890" s="22"/>
      <c r="J890" s="22"/>
      <c r="M890" s="17"/>
      <c r="N890" s="26">
        <f>((G890-1)*(1-(IF(H890="no",0,'MONTH 2'!$B$3)))+1)</f>
        <v>5.0000000000000044E-2</v>
      </c>
      <c r="O890" s="26">
        <f t="shared" si="29"/>
        <v>0</v>
      </c>
      <c r="P890" s="28">
        <f>IF(ISBLANK(M890),,IF(ISBLANK(F890),,(IF(M890="WON-EW",((((F890-1)*J890)*'MONTH 2'!$B$2)+('MONTH 2'!$B$2*(F890-1))),IF(M890="WON",((((F890-1)*J890)*'MONTH 2'!$B$2)+('MONTH 2'!$B$2*(F890-1))),IF(M890="PLACED",((((F890-1)*J890)*'MONTH 2'!$B$2)-'MONTH 2'!$B$2),IF(J890=0,-'MONTH 2'!$B$2,IF(J890=0,-'MONTH 2'!$B$2,-('MONTH 2'!$B$2*2)))))))*E890))</f>
        <v>0</v>
      </c>
      <c r="Q890" s="27">
        <f>IF(ISBLANK(M890),,IF(ISBLANK(G890),,(IF(M890="WON-EW",((((N890-1)*J890)*'MONTH 2'!$B$2)+('MONTH 2'!$B$2*(N890-1))),IF(M890="WON",((((N890-1)*J890)*'MONTH 2'!$B$2)+('MONTH 2'!$B$2*(N890-1))),IF(M890="PLACED",((((N890-1)*J890)*'MONTH 2'!$B$2)-'MONTH 2'!$B$2),IF(J890=0,-'MONTH 2'!$B$2,IF(J890=0,-'MONTH 2'!$B$2,-('MONTH 2'!$B$2*2)))))))*E890))</f>
        <v>0</v>
      </c>
      <c r="R890" s="27">
        <f>IF(ISBLANK(M890),,IF(U890&lt;&gt;1,((IF(M890="WON-EW",(((K890-1)*'MONTH 2'!$B$2)*(1-$B$3))+(((L890-1)*'MONTH 2'!$B$2)*(1-$B$3)),IF(M890="WON",(((K890-1)*'MONTH 2'!$B$2)*(1-$B$3)),IF(M890="PLACED",(((L890-1)*'MONTH 2'!$B$2)*(1-$B$3))-'MONTH 2'!$B$2,IF(J890=0,-'MONTH 2'!$B$2,-('MONTH 2'!$B$2*2))))))*E890),0))</f>
        <v>0</v>
      </c>
      <c r="U890">
        <f t="shared" si="28"/>
        <v>1</v>
      </c>
    </row>
    <row r="891" spans="8:21" ht="16" x14ac:dyDescent="0.2">
      <c r="H891" s="22"/>
      <c r="I891" s="22"/>
      <c r="J891" s="22"/>
      <c r="M891" s="17"/>
      <c r="N891" s="26">
        <f>((G891-1)*(1-(IF(H891="no",0,'MONTH 2'!$B$3)))+1)</f>
        <v>5.0000000000000044E-2</v>
      </c>
      <c r="O891" s="26">
        <f t="shared" si="29"/>
        <v>0</v>
      </c>
      <c r="P891" s="28">
        <f>IF(ISBLANK(M891),,IF(ISBLANK(F891),,(IF(M891="WON-EW",((((F891-1)*J891)*'MONTH 2'!$B$2)+('MONTH 2'!$B$2*(F891-1))),IF(M891="WON",((((F891-1)*J891)*'MONTH 2'!$B$2)+('MONTH 2'!$B$2*(F891-1))),IF(M891="PLACED",((((F891-1)*J891)*'MONTH 2'!$B$2)-'MONTH 2'!$B$2),IF(J891=0,-'MONTH 2'!$B$2,IF(J891=0,-'MONTH 2'!$B$2,-('MONTH 2'!$B$2*2)))))))*E891))</f>
        <v>0</v>
      </c>
      <c r="Q891" s="27">
        <f>IF(ISBLANK(M891),,IF(ISBLANK(G891),,(IF(M891="WON-EW",((((N891-1)*J891)*'MONTH 2'!$B$2)+('MONTH 2'!$B$2*(N891-1))),IF(M891="WON",((((N891-1)*J891)*'MONTH 2'!$B$2)+('MONTH 2'!$B$2*(N891-1))),IF(M891="PLACED",((((N891-1)*J891)*'MONTH 2'!$B$2)-'MONTH 2'!$B$2),IF(J891=0,-'MONTH 2'!$B$2,IF(J891=0,-'MONTH 2'!$B$2,-('MONTH 2'!$B$2*2)))))))*E891))</f>
        <v>0</v>
      </c>
      <c r="R891" s="27">
        <f>IF(ISBLANK(M891),,IF(U891&lt;&gt;1,((IF(M891="WON-EW",(((K891-1)*'MONTH 2'!$B$2)*(1-$B$3))+(((L891-1)*'MONTH 2'!$B$2)*(1-$B$3)),IF(M891="WON",(((K891-1)*'MONTH 2'!$B$2)*(1-$B$3)),IF(M891="PLACED",(((L891-1)*'MONTH 2'!$B$2)*(1-$B$3))-'MONTH 2'!$B$2,IF(J891=0,-'MONTH 2'!$B$2,-('MONTH 2'!$B$2*2))))))*E891),0))</f>
        <v>0</v>
      </c>
      <c r="U891">
        <f t="shared" si="28"/>
        <v>1</v>
      </c>
    </row>
    <row r="892" spans="8:21" ht="16" x14ac:dyDescent="0.2">
      <c r="H892" s="22"/>
      <c r="I892" s="22"/>
      <c r="J892" s="22"/>
      <c r="M892" s="17"/>
      <c r="N892" s="26">
        <f>((G892-1)*(1-(IF(H892="no",0,'MONTH 2'!$B$3)))+1)</f>
        <v>5.0000000000000044E-2</v>
      </c>
      <c r="O892" s="26">
        <f t="shared" si="29"/>
        <v>0</v>
      </c>
      <c r="P892" s="28">
        <f>IF(ISBLANK(M892),,IF(ISBLANK(F892),,(IF(M892="WON-EW",((((F892-1)*J892)*'MONTH 2'!$B$2)+('MONTH 2'!$B$2*(F892-1))),IF(M892="WON",((((F892-1)*J892)*'MONTH 2'!$B$2)+('MONTH 2'!$B$2*(F892-1))),IF(M892="PLACED",((((F892-1)*J892)*'MONTH 2'!$B$2)-'MONTH 2'!$B$2),IF(J892=0,-'MONTH 2'!$B$2,IF(J892=0,-'MONTH 2'!$B$2,-('MONTH 2'!$B$2*2)))))))*E892))</f>
        <v>0</v>
      </c>
      <c r="Q892" s="27">
        <f>IF(ISBLANK(M892),,IF(ISBLANK(G892),,(IF(M892="WON-EW",((((N892-1)*J892)*'MONTH 2'!$B$2)+('MONTH 2'!$B$2*(N892-1))),IF(M892="WON",((((N892-1)*J892)*'MONTH 2'!$B$2)+('MONTH 2'!$B$2*(N892-1))),IF(M892="PLACED",((((N892-1)*J892)*'MONTH 2'!$B$2)-'MONTH 2'!$B$2),IF(J892=0,-'MONTH 2'!$B$2,IF(J892=0,-'MONTH 2'!$B$2,-('MONTH 2'!$B$2*2)))))))*E892))</f>
        <v>0</v>
      </c>
      <c r="R892" s="27">
        <f>IF(ISBLANK(M892),,IF(U892&lt;&gt;1,((IF(M892="WON-EW",(((K892-1)*'MONTH 2'!$B$2)*(1-$B$3))+(((L892-1)*'MONTH 2'!$B$2)*(1-$B$3)),IF(M892="WON",(((K892-1)*'MONTH 2'!$B$2)*(1-$B$3)),IF(M892="PLACED",(((L892-1)*'MONTH 2'!$B$2)*(1-$B$3))-'MONTH 2'!$B$2,IF(J892=0,-'MONTH 2'!$B$2,-('MONTH 2'!$B$2*2))))))*E892),0))</f>
        <v>0</v>
      </c>
      <c r="U892">
        <f t="shared" si="28"/>
        <v>1</v>
      </c>
    </row>
    <row r="893" spans="8:21" ht="16" x14ac:dyDescent="0.2">
      <c r="H893" s="22"/>
      <c r="I893" s="22"/>
      <c r="J893" s="22"/>
      <c r="M893" s="17"/>
      <c r="N893" s="26">
        <f>((G893-1)*(1-(IF(H893="no",0,'MONTH 2'!$B$3)))+1)</f>
        <v>5.0000000000000044E-2</v>
      </c>
      <c r="O893" s="26">
        <f t="shared" si="29"/>
        <v>0</v>
      </c>
      <c r="P893" s="28">
        <f>IF(ISBLANK(M893),,IF(ISBLANK(F893),,(IF(M893="WON-EW",((((F893-1)*J893)*'MONTH 2'!$B$2)+('MONTH 2'!$B$2*(F893-1))),IF(M893="WON",((((F893-1)*J893)*'MONTH 2'!$B$2)+('MONTH 2'!$B$2*(F893-1))),IF(M893="PLACED",((((F893-1)*J893)*'MONTH 2'!$B$2)-'MONTH 2'!$B$2),IF(J893=0,-'MONTH 2'!$B$2,IF(J893=0,-'MONTH 2'!$B$2,-('MONTH 2'!$B$2*2)))))))*E893))</f>
        <v>0</v>
      </c>
      <c r="Q893" s="27">
        <f>IF(ISBLANK(M893),,IF(ISBLANK(G893),,(IF(M893="WON-EW",((((N893-1)*J893)*'MONTH 2'!$B$2)+('MONTH 2'!$B$2*(N893-1))),IF(M893="WON",((((N893-1)*J893)*'MONTH 2'!$B$2)+('MONTH 2'!$B$2*(N893-1))),IF(M893="PLACED",((((N893-1)*J893)*'MONTH 2'!$B$2)-'MONTH 2'!$B$2),IF(J893=0,-'MONTH 2'!$B$2,IF(J893=0,-'MONTH 2'!$B$2,-('MONTH 2'!$B$2*2)))))))*E893))</f>
        <v>0</v>
      </c>
      <c r="R893" s="27">
        <f>IF(ISBLANK(M893),,IF(U893&lt;&gt;1,((IF(M893="WON-EW",(((K893-1)*'MONTH 2'!$B$2)*(1-$B$3))+(((L893-1)*'MONTH 2'!$B$2)*(1-$B$3)),IF(M893="WON",(((K893-1)*'MONTH 2'!$B$2)*(1-$B$3)),IF(M893="PLACED",(((L893-1)*'MONTH 2'!$B$2)*(1-$B$3))-'MONTH 2'!$B$2,IF(J893=0,-'MONTH 2'!$B$2,-('MONTH 2'!$B$2*2))))))*E893),0))</f>
        <v>0</v>
      </c>
      <c r="U893">
        <f t="shared" si="28"/>
        <v>1</v>
      </c>
    </row>
    <row r="894" spans="8:21" ht="16" x14ac:dyDescent="0.2">
      <c r="H894" s="22"/>
      <c r="I894" s="22"/>
      <c r="J894" s="22"/>
      <c r="M894" s="17"/>
      <c r="N894" s="26">
        <f>((G894-1)*(1-(IF(H894="no",0,'MONTH 2'!$B$3)))+1)</f>
        <v>5.0000000000000044E-2</v>
      </c>
      <c r="O894" s="26">
        <f t="shared" si="29"/>
        <v>0</v>
      </c>
      <c r="P894" s="28">
        <f>IF(ISBLANK(M894),,IF(ISBLANK(F894),,(IF(M894="WON-EW",((((F894-1)*J894)*'MONTH 2'!$B$2)+('MONTH 2'!$B$2*(F894-1))),IF(M894="WON",((((F894-1)*J894)*'MONTH 2'!$B$2)+('MONTH 2'!$B$2*(F894-1))),IF(M894="PLACED",((((F894-1)*J894)*'MONTH 2'!$B$2)-'MONTH 2'!$B$2),IF(J894=0,-'MONTH 2'!$B$2,IF(J894=0,-'MONTH 2'!$B$2,-('MONTH 2'!$B$2*2)))))))*E894))</f>
        <v>0</v>
      </c>
      <c r="Q894" s="27">
        <f>IF(ISBLANK(M894),,IF(ISBLANK(G894),,(IF(M894="WON-EW",((((N894-1)*J894)*'MONTH 2'!$B$2)+('MONTH 2'!$B$2*(N894-1))),IF(M894="WON",((((N894-1)*J894)*'MONTH 2'!$B$2)+('MONTH 2'!$B$2*(N894-1))),IF(M894="PLACED",((((N894-1)*J894)*'MONTH 2'!$B$2)-'MONTH 2'!$B$2),IF(J894=0,-'MONTH 2'!$B$2,IF(J894=0,-'MONTH 2'!$B$2,-('MONTH 2'!$B$2*2)))))))*E894))</f>
        <v>0</v>
      </c>
      <c r="R894" s="27">
        <f>IF(ISBLANK(M894),,IF(U894&lt;&gt;1,((IF(M894="WON-EW",(((K894-1)*'MONTH 2'!$B$2)*(1-$B$3))+(((L894-1)*'MONTH 2'!$B$2)*(1-$B$3)),IF(M894="WON",(((K894-1)*'MONTH 2'!$B$2)*(1-$B$3)),IF(M894="PLACED",(((L894-1)*'MONTH 2'!$B$2)*(1-$B$3))-'MONTH 2'!$B$2,IF(J894=0,-'MONTH 2'!$B$2,-('MONTH 2'!$B$2*2))))))*E894),0))</f>
        <v>0</v>
      </c>
      <c r="U894">
        <f t="shared" si="28"/>
        <v>1</v>
      </c>
    </row>
    <row r="895" spans="8:21" ht="16" x14ac:dyDescent="0.2">
      <c r="H895" s="22"/>
      <c r="I895" s="22"/>
      <c r="J895" s="22"/>
      <c r="M895" s="17"/>
      <c r="N895" s="26">
        <f>((G895-1)*(1-(IF(H895="no",0,'MONTH 2'!$B$3)))+1)</f>
        <v>5.0000000000000044E-2</v>
      </c>
      <c r="O895" s="26">
        <f t="shared" si="29"/>
        <v>0</v>
      </c>
      <c r="P895" s="28">
        <f>IF(ISBLANK(M895),,IF(ISBLANK(F895),,(IF(M895="WON-EW",((((F895-1)*J895)*'MONTH 2'!$B$2)+('MONTH 2'!$B$2*(F895-1))),IF(M895="WON",((((F895-1)*J895)*'MONTH 2'!$B$2)+('MONTH 2'!$B$2*(F895-1))),IF(M895="PLACED",((((F895-1)*J895)*'MONTH 2'!$B$2)-'MONTH 2'!$B$2),IF(J895=0,-'MONTH 2'!$B$2,IF(J895=0,-'MONTH 2'!$B$2,-('MONTH 2'!$B$2*2)))))))*E895))</f>
        <v>0</v>
      </c>
      <c r="Q895" s="27">
        <f>IF(ISBLANK(M895),,IF(ISBLANK(G895),,(IF(M895="WON-EW",((((N895-1)*J895)*'MONTH 2'!$B$2)+('MONTH 2'!$B$2*(N895-1))),IF(M895="WON",((((N895-1)*J895)*'MONTH 2'!$B$2)+('MONTH 2'!$B$2*(N895-1))),IF(M895="PLACED",((((N895-1)*J895)*'MONTH 2'!$B$2)-'MONTH 2'!$B$2),IF(J895=0,-'MONTH 2'!$B$2,IF(J895=0,-'MONTH 2'!$B$2,-('MONTH 2'!$B$2*2)))))))*E895))</f>
        <v>0</v>
      </c>
      <c r="R895" s="27">
        <f>IF(ISBLANK(M895),,IF(U895&lt;&gt;1,((IF(M895="WON-EW",(((K895-1)*'MONTH 2'!$B$2)*(1-$B$3))+(((L895-1)*'MONTH 2'!$B$2)*(1-$B$3)),IF(M895="WON",(((K895-1)*'MONTH 2'!$B$2)*(1-$B$3)),IF(M895="PLACED",(((L895-1)*'MONTH 2'!$B$2)*(1-$B$3))-'MONTH 2'!$B$2,IF(J895=0,-'MONTH 2'!$B$2,-('MONTH 2'!$B$2*2))))))*E895),0))</f>
        <v>0</v>
      </c>
      <c r="U895">
        <f t="shared" si="28"/>
        <v>1</v>
      </c>
    </row>
    <row r="896" spans="8:21" ht="16" x14ac:dyDescent="0.2">
      <c r="H896" s="22"/>
      <c r="I896" s="22"/>
      <c r="J896" s="22"/>
      <c r="M896" s="17"/>
      <c r="N896" s="26">
        <f>((G896-1)*(1-(IF(H896="no",0,'MONTH 2'!$B$3)))+1)</f>
        <v>5.0000000000000044E-2</v>
      </c>
      <c r="O896" s="26">
        <f t="shared" si="29"/>
        <v>0</v>
      </c>
      <c r="P896" s="28">
        <f>IF(ISBLANK(M896),,IF(ISBLANK(F896),,(IF(M896="WON-EW",((((F896-1)*J896)*'MONTH 2'!$B$2)+('MONTH 2'!$B$2*(F896-1))),IF(M896="WON",((((F896-1)*J896)*'MONTH 2'!$B$2)+('MONTH 2'!$B$2*(F896-1))),IF(M896="PLACED",((((F896-1)*J896)*'MONTH 2'!$B$2)-'MONTH 2'!$B$2),IF(J896=0,-'MONTH 2'!$B$2,IF(J896=0,-'MONTH 2'!$B$2,-('MONTH 2'!$B$2*2)))))))*E896))</f>
        <v>0</v>
      </c>
      <c r="Q896" s="27">
        <f>IF(ISBLANK(M896),,IF(ISBLANK(G896),,(IF(M896="WON-EW",((((N896-1)*J896)*'MONTH 2'!$B$2)+('MONTH 2'!$B$2*(N896-1))),IF(M896="WON",((((N896-1)*J896)*'MONTH 2'!$B$2)+('MONTH 2'!$B$2*(N896-1))),IF(M896="PLACED",((((N896-1)*J896)*'MONTH 2'!$B$2)-'MONTH 2'!$B$2),IF(J896=0,-'MONTH 2'!$B$2,IF(J896=0,-'MONTH 2'!$B$2,-('MONTH 2'!$B$2*2)))))))*E896))</f>
        <v>0</v>
      </c>
      <c r="R896" s="27">
        <f>IF(ISBLANK(M896),,IF(U896&lt;&gt;1,((IF(M896="WON-EW",(((K896-1)*'MONTH 2'!$B$2)*(1-$B$3))+(((L896-1)*'MONTH 2'!$B$2)*(1-$B$3)),IF(M896="WON",(((K896-1)*'MONTH 2'!$B$2)*(1-$B$3)),IF(M896="PLACED",(((L896-1)*'MONTH 2'!$B$2)*(1-$B$3))-'MONTH 2'!$B$2,IF(J896=0,-'MONTH 2'!$B$2,-('MONTH 2'!$B$2*2))))))*E896),0))</f>
        <v>0</v>
      </c>
      <c r="U896">
        <f t="shared" si="28"/>
        <v>1</v>
      </c>
    </row>
    <row r="897" spans="8:21" ht="16" x14ac:dyDescent="0.2">
      <c r="H897" s="22"/>
      <c r="I897" s="22"/>
      <c r="J897" s="22"/>
      <c r="M897" s="17"/>
      <c r="N897" s="26">
        <f>((G897-1)*(1-(IF(H897="no",0,'MONTH 2'!$B$3)))+1)</f>
        <v>5.0000000000000044E-2</v>
      </c>
      <c r="O897" s="26">
        <f t="shared" si="29"/>
        <v>0</v>
      </c>
      <c r="P897" s="28">
        <f>IF(ISBLANK(M897),,IF(ISBLANK(F897),,(IF(M897="WON-EW",((((F897-1)*J897)*'MONTH 2'!$B$2)+('MONTH 2'!$B$2*(F897-1))),IF(M897="WON",((((F897-1)*J897)*'MONTH 2'!$B$2)+('MONTH 2'!$B$2*(F897-1))),IF(M897="PLACED",((((F897-1)*J897)*'MONTH 2'!$B$2)-'MONTH 2'!$B$2),IF(J897=0,-'MONTH 2'!$B$2,IF(J897=0,-'MONTH 2'!$B$2,-('MONTH 2'!$B$2*2)))))))*E897))</f>
        <v>0</v>
      </c>
      <c r="Q897" s="27">
        <f>IF(ISBLANK(M897),,IF(ISBLANK(G897),,(IF(M897="WON-EW",((((N897-1)*J897)*'MONTH 2'!$B$2)+('MONTH 2'!$B$2*(N897-1))),IF(M897="WON",((((N897-1)*J897)*'MONTH 2'!$B$2)+('MONTH 2'!$B$2*(N897-1))),IF(M897="PLACED",((((N897-1)*J897)*'MONTH 2'!$B$2)-'MONTH 2'!$B$2),IF(J897=0,-'MONTH 2'!$B$2,IF(J897=0,-'MONTH 2'!$B$2,-('MONTH 2'!$B$2*2)))))))*E897))</f>
        <v>0</v>
      </c>
      <c r="R897" s="27">
        <f>IF(ISBLANK(M897),,IF(U897&lt;&gt;1,((IF(M897="WON-EW",(((K897-1)*'MONTH 2'!$B$2)*(1-$B$3))+(((L897-1)*'MONTH 2'!$B$2)*(1-$B$3)),IF(M897="WON",(((K897-1)*'MONTH 2'!$B$2)*(1-$B$3)),IF(M897="PLACED",(((L897-1)*'MONTH 2'!$B$2)*(1-$B$3))-'MONTH 2'!$B$2,IF(J897=0,-'MONTH 2'!$B$2,-('MONTH 2'!$B$2*2))))))*E897),0))</f>
        <v>0</v>
      </c>
      <c r="U897">
        <f t="shared" si="28"/>
        <v>1</v>
      </c>
    </row>
    <row r="898" spans="8:21" ht="16" x14ac:dyDescent="0.2">
      <c r="H898" s="22"/>
      <c r="I898" s="22"/>
      <c r="J898" s="22"/>
      <c r="M898" s="17"/>
      <c r="N898" s="26">
        <f>((G898-1)*(1-(IF(H898="no",0,'MONTH 2'!$B$3)))+1)</f>
        <v>5.0000000000000044E-2</v>
      </c>
      <c r="O898" s="26">
        <f t="shared" si="29"/>
        <v>0</v>
      </c>
      <c r="P898" s="28">
        <f>IF(ISBLANK(M898),,IF(ISBLANK(F898),,(IF(M898="WON-EW",((((F898-1)*J898)*'MONTH 2'!$B$2)+('MONTH 2'!$B$2*(F898-1))),IF(M898="WON",((((F898-1)*J898)*'MONTH 2'!$B$2)+('MONTH 2'!$B$2*(F898-1))),IF(M898="PLACED",((((F898-1)*J898)*'MONTH 2'!$B$2)-'MONTH 2'!$B$2),IF(J898=0,-'MONTH 2'!$B$2,IF(J898=0,-'MONTH 2'!$B$2,-('MONTH 2'!$B$2*2)))))))*E898))</f>
        <v>0</v>
      </c>
      <c r="Q898" s="27">
        <f>IF(ISBLANK(M898),,IF(ISBLANK(G898),,(IF(M898="WON-EW",((((N898-1)*J898)*'MONTH 2'!$B$2)+('MONTH 2'!$B$2*(N898-1))),IF(M898="WON",((((N898-1)*J898)*'MONTH 2'!$B$2)+('MONTH 2'!$B$2*(N898-1))),IF(M898="PLACED",((((N898-1)*J898)*'MONTH 2'!$B$2)-'MONTH 2'!$B$2),IF(J898=0,-'MONTH 2'!$B$2,IF(J898=0,-'MONTH 2'!$B$2,-('MONTH 2'!$B$2*2)))))))*E898))</f>
        <v>0</v>
      </c>
      <c r="R898" s="27">
        <f>IF(ISBLANK(M898),,IF(U898&lt;&gt;1,((IF(M898="WON-EW",(((K898-1)*'MONTH 2'!$B$2)*(1-$B$3))+(((L898-1)*'MONTH 2'!$B$2)*(1-$B$3)),IF(M898="WON",(((K898-1)*'MONTH 2'!$B$2)*(1-$B$3)),IF(M898="PLACED",(((L898-1)*'MONTH 2'!$B$2)*(1-$B$3))-'MONTH 2'!$B$2,IF(J898=0,-'MONTH 2'!$B$2,-('MONTH 2'!$B$2*2))))))*E898),0))</f>
        <v>0</v>
      </c>
      <c r="U898">
        <f t="shared" si="28"/>
        <v>1</v>
      </c>
    </row>
    <row r="899" spans="8:21" ht="16" x14ac:dyDescent="0.2">
      <c r="H899" s="22"/>
      <c r="I899" s="22"/>
      <c r="J899" s="22"/>
      <c r="M899" s="17"/>
      <c r="N899" s="26">
        <f>((G899-1)*(1-(IF(H899="no",0,'MONTH 2'!$B$3)))+1)</f>
        <v>5.0000000000000044E-2</v>
      </c>
      <c r="O899" s="26">
        <f t="shared" si="29"/>
        <v>0</v>
      </c>
      <c r="P899" s="28">
        <f>IF(ISBLANK(M899),,IF(ISBLANK(F899),,(IF(M899="WON-EW",((((F899-1)*J899)*'MONTH 2'!$B$2)+('MONTH 2'!$B$2*(F899-1))),IF(M899="WON",((((F899-1)*J899)*'MONTH 2'!$B$2)+('MONTH 2'!$B$2*(F899-1))),IF(M899="PLACED",((((F899-1)*J899)*'MONTH 2'!$B$2)-'MONTH 2'!$B$2),IF(J899=0,-'MONTH 2'!$B$2,IF(J899=0,-'MONTH 2'!$B$2,-('MONTH 2'!$B$2*2)))))))*E899))</f>
        <v>0</v>
      </c>
      <c r="Q899" s="27">
        <f>IF(ISBLANK(M899),,IF(ISBLANK(G899),,(IF(M899="WON-EW",((((N899-1)*J899)*'MONTH 2'!$B$2)+('MONTH 2'!$B$2*(N899-1))),IF(M899="WON",((((N899-1)*J899)*'MONTH 2'!$B$2)+('MONTH 2'!$B$2*(N899-1))),IF(M899="PLACED",((((N899-1)*J899)*'MONTH 2'!$B$2)-'MONTH 2'!$B$2),IF(J899=0,-'MONTH 2'!$B$2,IF(J899=0,-'MONTH 2'!$B$2,-('MONTH 2'!$B$2*2)))))))*E899))</f>
        <v>0</v>
      </c>
      <c r="R899" s="27">
        <f>IF(ISBLANK(M899),,IF(U899&lt;&gt;1,((IF(M899="WON-EW",(((K899-1)*'MONTH 2'!$B$2)*(1-$B$3))+(((L899-1)*'MONTH 2'!$B$2)*(1-$B$3)),IF(M899="WON",(((K899-1)*'MONTH 2'!$B$2)*(1-$B$3)),IF(M899="PLACED",(((L899-1)*'MONTH 2'!$B$2)*(1-$B$3))-'MONTH 2'!$B$2,IF(J899=0,-'MONTH 2'!$B$2,-('MONTH 2'!$B$2*2))))))*E899),0))</f>
        <v>0</v>
      </c>
      <c r="U899">
        <f t="shared" si="28"/>
        <v>1</v>
      </c>
    </row>
    <row r="900" spans="8:21" ht="16" x14ac:dyDescent="0.2">
      <c r="H900" s="22"/>
      <c r="I900" s="22"/>
      <c r="J900" s="22"/>
      <c r="M900" s="17"/>
      <c r="N900" s="26">
        <f>((G900-1)*(1-(IF(H900="no",0,'MONTH 2'!$B$3)))+1)</f>
        <v>5.0000000000000044E-2</v>
      </c>
      <c r="O900" s="26">
        <f t="shared" si="29"/>
        <v>0</v>
      </c>
      <c r="P900" s="28">
        <f>IF(ISBLANK(M900),,IF(ISBLANK(F900),,(IF(M900="WON-EW",((((F900-1)*J900)*'MONTH 2'!$B$2)+('MONTH 2'!$B$2*(F900-1))),IF(M900="WON",((((F900-1)*J900)*'MONTH 2'!$B$2)+('MONTH 2'!$B$2*(F900-1))),IF(M900="PLACED",((((F900-1)*J900)*'MONTH 2'!$B$2)-'MONTH 2'!$B$2),IF(J900=0,-'MONTH 2'!$B$2,IF(J900=0,-'MONTH 2'!$B$2,-('MONTH 2'!$B$2*2)))))))*E900))</f>
        <v>0</v>
      </c>
      <c r="Q900" s="27">
        <f>IF(ISBLANK(M900),,IF(ISBLANK(G900),,(IF(M900="WON-EW",((((N900-1)*J900)*'MONTH 2'!$B$2)+('MONTH 2'!$B$2*(N900-1))),IF(M900="WON",((((N900-1)*J900)*'MONTH 2'!$B$2)+('MONTH 2'!$B$2*(N900-1))),IF(M900="PLACED",((((N900-1)*J900)*'MONTH 2'!$B$2)-'MONTH 2'!$B$2),IF(J900=0,-'MONTH 2'!$B$2,IF(J900=0,-'MONTH 2'!$B$2,-('MONTH 2'!$B$2*2)))))))*E900))</f>
        <v>0</v>
      </c>
      <c r="R900" s="27">
        <f>IF(ISBLANK(M900),,IF(U900&lt;&gt;1,((IF(M900="WON-EW",(((K900-1)*'MONTH 2'!$B$2)*(1-$B$3))+(((L900-1)*'MONTH 2'!$B$2)*(1-$B$3)),IF(M900="WON",(((K900-1)*'MONTH 2'!$B$2)*(1-$B$3)),IF(M900="PLACED",(((L900-1)*'MONTH 2'!$B$2)*(1-$B$3))-'MONTH 2'!$B$2,IF(J900=0,-'MONTH 2'!$B$2,-('MONTH 2'!$B$2*2))))))*E900),0))</f>
        <v>0</v>
      </c>
      <c r="U900">
        <f t="shared" si="28"/>
        <v>1</v>
      </c>
    </row>
    <row r="901" spans="8:21" ht="16" x14ac:dyDescent="0.2">
      <c r="H901" s="22"/>
      <c r="I901" s="22"/>
      <c r="J901" s="22"/>
      <c r="M901" s="17"/>
      <c r="N901" s="26">
        <f>((G901-1)*(1-(IF(H901="no",0,'MONTH 2'!$B$3)))+1)</f>
        <v>5.0000000000000044E-2</v>
      </c>
      <c r="O901" s="26">
        <f t="shared" si="29"/>
        <v>0</v>
      </c>
      <c r="P901" s="28">
        <f>IF(ISBLANK(M901),,IF(ISBLANK(F901),,(IF(M901="WON-EW",((((F901-1)*J901)*'MONTH 2'!$B$2)+('MONTH 2'!$B$2*(F901-1))),IF(M901="WON",((((F901-1)*J901)*'MONTH 2'!$B$2)+('MONTH 2'!$B$2*(F901-1))),IF(M901="PLACED",((((F901-1)*J901)*'MONTH 2'!$B$2)-'MONTH 2'!$B$2),IF(J901=0,-'MONTH 2'!$B$2,IF(J901=0,-'MONTH 2'!$B$2,-('MONTH 2'!$B$2*2)))))))*E901))</f>
        <v>0</v>
      </c>
      <c r="Q901" s="27">
        <f>IF(ISBLANK(M901),,IF(ISBLANK(G901),,(IF(M901="WON-EW",((((N901-1)*J901)*'MONTH 2'!$B$2)+('MONTH 2'!$B$2*(N901-1))),IF(M901="WON",((((N901-1)*J901)*'MONTH 2'!$B$2)+('MONTH 2'!$B$2*(N901-1))),IF(M901="PLACED",((((N901-1)*J901)*'MONTH 2'!$B$2)-'MONTH 2'!$B$2),IF(J901=0,-'MONTH 2'!$B$2,IF(J901=0,-'MONTH 2'!$B$2,-('MONTH 2'!$B$2*2)))))))*E901))</f>
        <v>0</v>
      </c>
      <c r="R901" s="27">
        <f>IF(ISBLANK(M901),,IF(U901&lt;&gt;1,((IF(M901="WON-EW",(((K901-1)*'MONTH 2'!$B$2)*(1-$B$3))+(((L901-1)*'MONTH 2'!$B$2)*(1-$B$3)),IF(M901="WON",(((K901-1)*'MONTH 2'!$B$2)*(1-$B$3)),IF(M901="PLACED",(((L901-1)*'MONTH 2'!$B$2)*(1-$B$3))-'MONTH 2'!$B$2,IF(J901=0,-'MONTH 2'!$B$2,-('MONTH 2'!$B$2*2))))))*E901),0))</f>
        <v>0</v>
      </c>
      <c r="U901">
        <f t="shared" si="28"/>
        <v>1</v>
      </c>
    </row>
    <row r="902" spans="8:21" ht="16" x14ac:dyDescent="0.2">
      <c r="H902" s="22"/>
      <c r="I902" s="22"/>
      <c r="J902" s="22"/>
      <c r="M902" s="17"/>
      <c r="N902" s="26">
        <f>((G902-1)*(1-(IF(H902="no",0,'MONTH 2'!$B$3)))+1)</f>
        <v>5.0000000000000044E-2</v>
      </c>
      <c r="O902" s="26">
        <f t="shared" si="29"/>
        <v>0</v>
      </c>
      <c r="P902" s="28">
        <f>IF(ISBLANK(M902),,IF(ISBLANK(F902),,(IF(M902="WON-EW",((((F902-1)*J902)*'MONTH 2'!$B$2)+('MONTH 2'!$B$2*(F902-1))),IF(M902="WON",((((F902-1)*J902)*'MONTH 2'!$B$2)+('MONTH 2'!$B$2*(F902-1))),IF(M902="PLACED",((((F902-1)*J902)*'MONTH 2'!$B$2)-'MONTH 2'!$B$2),IF(J902=0,-'MONTH 2'!$B$2,IF(J902=0,-'MONTH 2'!$B$2,-('MONTH 2'!$B$2*2)))))))*E902))</f>
        <v>0</v>
      </c>
      <c r="Q902" s="27">
        <f>IF(ISBLANK(M902),,IF(ISBLANK(G902),,(IF(M902="WON-EW",((((N902-1)*J902)*'MONTH 2'!$B$2)+('MONTH 2'!$B$2*(N902-1))),IF(M902="WON",((((N902-1)*J902)*'MONTH 2'!$B$2)+('MONTH 2'!$B$2*(N902-1))),IF(M902="PLACED",((((N902-1)*J902)*'MONTH 2'!$B$2)-'MONTH 2'!$B$2),IF(J902=0,-'MONTH 2'!$B$2,IF(J902=0,-'MONTH 2'!$B$2,-('MONTH 2'!$B$2*2)))))))*E902))</f>
        <v>0</v>
      </c>
      <c r="R902" s="27">
        <f>IF(ISBLANK(M902),,IF(U902&lt;&gt;1,((IF(M902="WON-EW",(((K902-1)*'MONTH 2'!$B$2)*(1-$B$3))+(((L902-1)*'MONTH 2'!$B$2)*(1-$B$3)),IF(M902="WON",(((K902-1)*'MONTH 2'!$B$2)*(1-$B$3)),IF(M902="PLACED",(((L902-1)*'MONTH 2'!$B$2)*(1-$B$3))-'MONTH 2'!$B$2,IF(J902=0,-'MONTH 2'!$B$2,-('MONTH 2'!$B$2*2))))))*E902),0))</f>
        <v>0</v>
      </c>
      <c r="U902">
        <f t="shared" si="28"/>
        <v>1</v>
      </c>
    </row>
    <row r="903" spans="8:21" ht="16" x14ac:dyDescent="0.2">
      <c r="H903" s="22"/>
      <c r="I903" s="22"/>
      <c r="J903" s="22"/>
      <c r="M903" s="17"/>
      <c r="N903" s="26">
        <f>((G903-1)*(1-(IF(H903="no",0,'MONTH 2'!$B$3)))+1)</f>
        <v>5.0000000000000044E-2</v>
      </c>
      <c r="O903" s="26">
        <f t="shared" si="29"/>
        <v>0</v>
      </c>
      <c r="P903" s="28">
        <f>IF(ISBLANK(M903),,IF(ISBLANK(F903),,(IF(M903="WON-EW",((((F903-1)*J903)*'MONTH 2'!$B$2)+('MONTH 2'!$B$2*(F903-1))),IF(M903="WON",((((F903-1)*J903)*'MONTH 2'!$B$2)+('MONTH 2'!$B$2*(F903-1))),IF(M903="PLACED",((((F903-1)*J903)*'MONTH 2'!$B$2)-'MONTH 2'!$B$2),IF(J903=0,-'MONTH 2'!$B$2,IF(J903=0,-'MONTH 2'!$B$2,-('MONTH 2'!$B$2*2)))))))*E903))</f>
        <v>0</v>
      </c>
      <c r="Q903" s="27">
        <f>IF(ISBLANK(M903),,IF(ISBLANK(G903),,(IF(M903="WON-EW",((((N903-1)*J903)*'MONTH 2'!$B$2)+('MONTH 2'!$B$2*(N903-1))),IF(M903="WON",((((N903-1)*J903)*'MONTH 2'!$B$2)+('MONTH 2'!$B$2*(N903-1))),IF(M903="PLACED",((((N903-1)*J903)*'MONTH 2'!$B$2)-'MONTH 2'!$B$2),IF(J903=0,-'MONTH 2'!$B$2,IF(J903=0,-'MONTH 2'!$B$2,-('MONTH 2'!$B$2*2)))))))*E903))</f>
        <v>0</v>
      </c>
      <c r="R903" s="27">
        <f>IF(ISBLANK(M903),,IF(U903&lt;&gt;1,((IF(M903="WON-EW",(((K903-1)*'MONTH 2'!$B$2)*(1-$B$3))+(((L903-1)*'MONTH 2'!$B$2)*(1-$B$3)),IF(M903="WON",(((K903-1)*'MONTH 2'!$B$2)*(1-$B$3)),IF(M903="PLACED",(((L903-1)*'MONTH 2'!$B$2)*(1-$B$3))-'MONTH 2'!$B$2,IF(J903=0,-'MONTH 2'!$B$2,-('MONTH 2'!$B$2*2))))))*E903),0))</f>
        <v>0</v>
      </c>
      <c r="U903">
        <f t="shared" si="28"/>
        <v>1</v>
      </c>
    </row>
    <row r="904" spans="8:21" ht="16" x14ac:dyDescent="0.2">
      <c r="H904" s="22"/>
      <c r="I904" s="22"/>
      <c r="J904" s="22"/>
      <c r="M904" s="17"/>
      <c r="N904" s="26">
        <f>((G904-1)*(1-(IF(H904="no",0,'MONTH 2'!$B$3)))+1)</f>
        <v>5.0000000000000044E-2</v>
      </c>
      <c r="O904" s="26">
        <f t="shared" si="29"/>
        <v>0</v>
      </c>
      <c r="P904" s="28">
        <f>IF(ISBLANK(M904),,IF(ISBLANK(F904),,(IF(M904="WON-EW",((((F904-1)*J904)*'MONTH 2'!$B$2)+('MONTH 2'!$B$2*(F904-1))),IF(M904="WON",((((F904-1)*J904)*'MONTH 2'!$B$2)+('MONTH 2'!$B$2*(F904-1))),IF(M904="PLACED",((((F904-1)*J904)*'MONTH 2'!$B$2)-'MONTH 2'!$B$2),IF(J904=0,-'MONTH 2'!$B$2,IF(J904=0,-'MONTH 2'!$B$2,-('MONTH 2'!$B$2*2)))))))*E904))</f>
        <v>0</v>
      </c>
      <c r="Q904" s="27">
        <f>IF(ISBLANK(M904),,IF(ISBLANK(G904),,(IF(M904="WON-EW",((((N904-1)*J904)*'MONTH 2'!$B$2)+('MONTH 2'!$B$2*(N904-1))),IF(M904="WON",((((N904-1)*J904)*'MONTH 2'!$B$2)+('MONTH 2'!$B$2*(N904-1))),IF(M904="PLACED",((((N904-1)*J904)*'MONTH 2'!$B$2)-'MONTH 2'!$B$2),IF(J904=0,-'MONTH 2'!$B$2,IF(J904=0,-'MONTH 2'!$B$2,-('MONTH 2'!$B$2*2)))))))*E904))</f>
        <v>0</v>
      </c>
      <c r="R904" s="27">
        <f>IF(ISBLANK(M904),,IF(U904&lt;&gt;1,((IF(M904="WON-EW",(((K904-1)*'MONTH 2'!$B$2)*(1-$B$3))+(((L904-1)*'MONTH 2'!$B$2)*(1-$B$3)),IF(M904="WON",(((K904-1)*'MONTH 2'!$B$2)*(1-$B$3)),IF(M904="PLACED",(((L904-1)*'MONTH 2'!$B$2)*(1-$B$3))-'MONTH 2'!$B$2,IF(J904=0,-'MONTH 2'!$B$2,-('MONTH 2'!$B$2*2))))))*E904),0))</f>
        <v>0</v>
      </c>
      <c r="U904">
        <f t="shared" si="28"/>
        <v>1</v>
      </c>
    </row>
    <row r="905" spans="8:21" ht="16" x14ac:dyDescent="0.2">
      <c r="H905" s="22"/>
      <c r="I905" s="22"/>
      <c r="J905" s="22"/>
      <c r="M905" s="17"/>
      <c r="N905" s="26">
        <f>((G905-1)*(1-(IF(H905="no",0,'MONTH 2'!$B$3)))+1)</f>
        <v>5.0000000000000044E-2</v>
      </c>
      <c r="O905" s="26">
        <f t="shared" si="29"/>
        <v>0</v>
      </c>
      <c r="P905" s="28">
        <f>IF(ISBLANK(M905),,IF(ISBLANK(F905),,(IF(M905="WON-EW",((((F905-1)*J905)*'MONTH 2'!$B$2)+('MONTH 2'!$B$2*(F905-1))),IF(M905="WON",((((F905-1)*J905)*'MONTH 2'!$B$2)+('MONTH 2'!$B$2*(F905-1))),IF(M905="PLACED",((((F905-1)*J905)*'MONTH 2'!$B$2)-'MONTH 2'!$B$2),IF(J905=0,-'MONTH 2'!$B$2,IF(J905=0,-'MONTH 2'!$B$2,-('MONTH 2'!$B$2*2)))))))*E905))</f>
        <v>0</v>
      </c>
      <c r="Q905" s="27">
        <f>IF(ISBLANK(M905),,IF(ISBLANK(G905),,(IF(M905="WON-EW",((((N905-1)*J905)*'MONTH 2'!$B$2)+('MONTH 2'!$B$2*(N905-1))),IF(M905="WON",((((N905-1)*J905)*'MONTH 2'!$B$2)+('MONTH 2'!$B$2*(N905-1))),IF(M905="PLACED",((((N905-1)*J905)*'MONTH 2'!$B$2)-'MONTH 2'!$B$2),IF(J905=0,-'MONTH 2'!$B$2,IF(J905=0,-'MONTH 2'!$B$2,-('MONTH 2'!$B$2*2)))))))*E905))</f>
        <v>0</v>
      </c>
      <c r="R905" s="27">
        <f>IF(ISBLANK(M905),,IF(U905&lt;&gt;1,((IF(M905="WON-EW",(((K905-1)*'MONTH 2'!$B$2)*(1-$B$3))+(((L905-1)*'MONTH 2'!$B$2)*(1-$B$3)),IF(M905="WON",(((K905-1)*'MONTH 2'!$B$2)*(1-$B$3)),IF(M905="PLACED",(((L905-1)*'MONTH 2'!$B$2)*(1-$B$3))-'MONTH 2'!$B$2,IF(J905=0,-'MONTH 2'!$B$2,-('MONTH 2'!$B$2*2))))))*E905),0))</f>
        <v>0</v>
      </c>
      <c r="U905">
        <f t="shared" si="28"/>
        <v>1</v>
      </c>
    </row>
    <row r="906" spans="8:21" ht="16" x14ac:dyDescent="0.2">
      <c r="H906" s="22"/>
      <c r="I906" s="22"/>
      <c r="J906" s="22"/>
      <c r="M906" s="17"/>
      <c r="N906" s="26">
        <f>((G906-1)*(1-(IF(H906="no",0,'MONTH 2'!$B$3)))+1)</f>
        <v>5.0000000000000044E-2</v>
      </c>
      <c r="O906" s="26">
        <f t="shared" si="29"/>
        <v>0</v>
      </c>
      <c r="P906" s="28">
        <f>IF(ISBLANK(M906),,IF(ISBLANK(F906),,(IF(M906="WON-EW",((((F906-1)*J906)*'MONTH 2'!$B$2)+('MONTH 2'!$B$2*(F906-1))),IF(M906="WON",((((F906-1)*J906)*'MONTH 2'!$B$2)+('MONTH 2'!$B$2*(F906-1))),IF(M906="PLACED",((((F906-1)*J906)*'MONTH 2'!$B$2)-'MONTH 2'!$B$2),IF(J906=0,-'MONTH 2'!$B$2,IF(J906=0,-'MONTH 2'!$B$2,-('MONTH 2'!$B$2*2)))))))*E906))</f>
        <v>0</v>
      </c>
      <c r="Q906" s="27">
        <f>IF(ISBLANK(M906),,IF(ISBLANK(G906),,(IF(M906="WON-EW",((((N906-1)*J906)*'MONTH 2'!$B$2)+('MONTH 2'!$B$2*(N906-1))),IF(M906="WON",((((N906-1)*J906)*'MONTH 2'!$B$2)+('MONTH 2'!$B$2*(N906-1))),IF(M906="PLACED",((((N906-1)*J906)*'MONTH 2'!$B$2)-'MONTH 2'!$B$2),IF(J906=0,-'MONTH 2'!$B$2,IF(J906=0,-'MONTH 2'!$B$2,-('MONTH 2'!$B$2*2)))))))*E906))</f>
        <v>0</v>
      </c>
      <c r="R906" s="27">
        <f>IF(ISBLANK(M906),,IF(U906&lt;&gt;1,((IF(M906="WON-EW",(((K906-1)*'MONTH 2'!$B$2)*(1-$B$3))+(((L906-1)*'MONTH 2'!$B$2)*(1-$B$3)),IF(M906="WON",(((K906-1)*'MONTH 2'!$B$2)*(1-$B$3)),IF(M906="PLACED",(((L906-1)*'MONTH 2'!$B$2)*(1-$B$3))-'MONTH 2'!$B$2,IF(J906=0,-'MONTH 2'!$B$2,-('MONTH 2'!$B$2*2))))))*E906),0))</f>
        <v>0</v>
      </c>
      <c r="U906">
        <f t="shared" si="28"/>
        <v>1</v>
      </c>
    </row>
    <row r="907" spans="8:21" ht="16" x14ac:dyDescent="0.2">
      <c r="H907" s="22"/>
      <c r="I907" s="22"/>
      <c r="J907" s="22"/>
      <c r="M907" s="17"/>
      <c r="N907" s="26">
        <f>((G907-1)*(1-(IF(H907="no",0,'MONTH 2'!$B$3)))+1)</f>
        <v>5.0000000000000044E-2</v>
      </c>
      <c r="O907" s="26">
        <f t="shared" si="29"/>
        <v>0</v>
      </c>
      <c r="P907" s="28">
        <f>IF(ISBLANK(M907),,IF(ISBLANK(F907),,(IF(M907="WON-EW",((((F907-1)*J907)*'MONTH 2'!$B$2)+('MONTH 2'!$B$2*(F907-1))),IF(M907="WON",((((F907-1)*J907)*'MONTH 2'!$B$2)+('MONTH 2'!$B$2*(F907-1))),IF(M907="PLACED",((((F907-1)*J907)*'MONTH 2'!$B$2)-'MONTH 2'!$B$2),IF(J907=0,-'MONTH 2'!$B$2,IF(J907=0,-'MONTH 2'!$B$2,-('MONTH 2'!$B$2*2)))))))*E907))</f>
        <v>0</v>
      </c>
      <c r="Q907" s="27">
        <f>IF(ISBLANK(M907),,IF(ISBLANK(G907),,(IF(M907="WON-EW",((((N907-1)*J907)*'MONTH 2'!$B$2)+('MONTH 2'!$B$2*(N907-1))),IF(M907="WON",((((N907-1)*J907)*'MONTH 2'!$B$2)+('MONTH 2'!$B$2*(N907-1))),IF(M907="PLACED",((((N907-1)*J907)*'MONTH 2'!$B$2)-'MONTH 2'!$B$2),IF(J907=0,-'MONTH 2'!$B$2,IF(J907=0,-'MONTH 2'!$B$2,-('MONTH 2'!$B$2*2)))))))*E907))</f>
        <v>0</v>
      </c>
      <c r="R907" s="27">
        <f>IF(ISBLANK(M907),,IF(U907&lt;&gt;1,((IF(M907="WON-EW",(((K907-1)*'MONTH 2'!$B$2)*(1-$B$3))+(((L907-1)*'MONTH 2'!$B$2)*(1-$B$3)),IF(M907="WON",(((K907-1)*'MONTH 2'!$B$2)*(1-$B$3)),IF(M907="PLACED",(((L907-1)*'MONTH 2'!$B$2)*(1-$B$3))-'MONTH 2'!$B$2,IF(J907=0,-'MONTH 2'!$B$2,-('MONTH 2'!$B$2*2))))))*E907),0))</f>
        <v>0</v>
      </c>
      <c r="U907">
        <f t="shared" si="28"/>
        <v>1</v>
      </c>
    </row>
    <row r="908" spans="8:21" ht="16" x14ac:dyDescent="0.2">
      <c r="H908" s="22"/>
      <c r="I908" s="22"/>
      <c r="J908" s="22"/>
      <c r="M908" s="17"/>
      <c r="N908" s="26">
        <f>((G908-1)*(1-(IF(H908="no",0,'MONTH 2'!$B$3)))+1)</f>
        <v>5.0000000000000044E-2</v>
      </c>
      <c r="O908" s="26">
        <f t="shared" si="29"/>
        <v>0</v>
      </c>
      <c r="P908" s="28">
        <f>IF(ISBLANK(M908),,IF(ISBLANK(F908),,(IF(M908="WON-EW",((((F908-1)*J908)*'MONTH 2'!$B$2)+('MONTH 2'!$B$2*(F908-1))),IF(M908="WON",((((F908-1)*J908)*'MONTH 2'!$B$2)+('MONTH 2'!$B$2*(F908-1))),IF(M908="PLACED",((((F908-1)*J908)*'MONTH 2'!$B$2)-'MONTH 2'!$B$2),IF(J908=0,-'MONTH 2'!$B$2,IF(J908=0,-'MONTH 2'!$B$2,-('MONTH 2'!$B$2*2)))))))*E908))</f>
        <v>0</v>
      </c>
      <c r="Q908" s="27">
        <f>IF(ISBLANK(M908),,IF(ISBLANK(G908),,(IF(M908="WON-EW",((((N908-1)*J908)*'MONTH 2'!$B$2)+('MONTH 2'!$B$2*(N908-1))),IF(M908="WON",((((N908-1)*J908)*'MONTH 2'!$B$2)+('MONTH 2'!$B$2*(N908-1))),IF(M908="PLACED",((((N908-1)*J908)*'MONTH 2'!$B$2)-'MONTH 2'!$B$2),IF(J908=0,-'MONTH 2'!$B$2,IF(J908=0,-'MONTH 2'!$B$2,-('MONTH 2'!$B$2*2)))))))*E908))</f>
        <v>0</v>
      </c>
      <c r="R908" s="27">
        <f>IF(ISBLANK(M908),,IF(U908&lt;&gt;1,((IF(M908="WON-EW",(((K908-1)*'MONTH 2'!$B$2)*(1-$B$3))+(((L908-1)*'MONTH 2'!$B$2)*(1-$B$3)),IF(M908="WON",(((K908-1)*'MONTH 2'!$B$2)*(1-$B$3)),IF(M908="PLACED",(((L908-1)*'MONTH 2'!$B$2)*(1-$B$3))-'MONTH 2'!$B$2,IF(J908=0,-'MONTH 2'!$B$2,-('MONTH 2'!$B$2*2))))))*E908),0))</f>
        <v>0</v>
      </c>
      <c r="U908">
        <f t="shared" si="28"/>
        <v>1</v>
      </c>
    </row>
    <row r="909" spans="8:21" ht="16" x14ac:dyDescent="0.2">
      <c r="H909" s="22"/>
      <c r="I909" s="22"/>
      <c r="J909" s="22"/>
      <c r="M909" s="17"/>
      <c r="N909" s="26">
        <f>((G909-1)*(1-(IF(H909="no",0,'MONTH 2'!$B$3)))+1)</f>
        <v>5.0000000000000044E-2</v>
      </c>
      <c r="O909" s="26">
        <f t="shared" si="29"/>
        <v>0</v>
      </c>
      <c r="P909" s="28">
        <f>IF(ISBLANK(M909),,IF(ISBLANK(F909),,(IF(M909="WON-EW",((((F909-1)*J909)*'MONTH 2'!$B$2)+('MONTH 2'!$B$2*(F909-1))),IF(M909="WON",((((F909-1)*J909)*'MONTH 2'!$B$2)+('MONTH 2'!$B$2*(F909-1))),IF(M909="PLACED",((((F909-1)*J909)*'MONTH 2'!$B$2)-'MONTH 2'!$B$2),IF(J909=0,-'MONTH 2'!$B$2,IF(J909=0,-'MONTH 2'!$B$2,-('MONTH 2'!$B$2*2)))))))*E909))</f>
        <v>0</v>
      </c>
      <c r="Q909" s="27">
        <f>IF(ISBLANK(M909),,IF(ISBLANK(G909),,(IF(M909="WON-EW",((((N909-1)*J909)*'MONTH 2'!$B$2)+('MONTH 2'!$B$2*(N909-1))),IF(M909="WON",((((N909-1)*J909)*'MONTH 2'!$B$2)+('MONTH 2'!$B$2*(N909-1))),IF(M909="PLACED",((((N909-1)*J909)*'MONTH 2'!$B$2)-'MONTH 2'!$B$2),IF(J909=0,-'MONTH 2'!$B$2,IF(J909=0,-'MONTH 2'!$B$2,-('MONTH 2'!$B$2*2)))))))*E909))</f>
        <v>0</v>
      </c>
      <c r="R909" s="27">
        <f>IF(ISBLANK(M909),,IF(U909&lt;&gt;1,((IF(M909="WON-EW",(((K909-1)*'MONTH 2'!$B$2)*(1-$B$3))+(((L909-1)*'MONTH 2'!$B$2)*(1-$B$3)),IF(M909="WON",(((K909-1)*'MONTH 2'!$B$2)*(1-$B$3)),IF(M909="PLACED",(((L909-1)*'MONTH 2'!$B$2)*(1-$B$3))-'MONTH 2'!$B$2,IF(J909=0,-'MONTH 2'!$B$2,-('MONTH 2'!$B$2*2))))))*E909),0))</f>
        <v>0</v>
      </c>
      <c r="U909">
        <f t="shared" si="28"/>
        <v>1</v>
      </c>
    </row>
    <row r="910" spans="8:21" ht="16" x14ac:dyDescent="0.2">
      <c r="H910" s="22"/>
      <c r="I910" s="22"/>
      <c r="J910" s="22"/>
      <c r="M910" s="17"/>
      <c r="N910" s="26">
        <f>((G910-1)*(1-(IF(H910="no",0,'MONTH 2'!$B$3)))+1)</f>
        <v>5.0000000000000044E-2</v>
      </c>
      <c r="O910" s="26">
        <f t="shared" si="29"/>
        <v>0</v>
      </c>
      <c r="P910" s="28">
        <f>IF(ISBLANK(M910),,IF(ISBLANK(F910),,(IF(M910="WON-EW",((((F910-1)*J910)*'MONTH 2'!$B$2)+('MONTH 2'!$B$2*(F910-1))),IF(M910="WON",((((F910-1)*J910)*'MONTH 2'!$B$2)+('MONTH 2'!$B$2*(F910-1))),IF(M910="PLACED",((((F910-1)*J910)*'MONTH 2'!$B$2)-'MONTH 2'!$B$2),IF(J910=0,-'MONTH 2'!$B$2,IF(J910=0,-'MONTH 2'!$B$2,-('MONTH 2'!$B$2*2)))))))*E910))</f>
        <v>0</v>
      </c>
      <c r="Q910" s="27">
        <f>IF(ISBLANK(M910),,IF(ISBLANK(G910),,(IF(M910="WON-EW",((((N910-1)*J910)*'MONTH 2'!$B$2)+('MONTH 2'!$B$2*(N910-1))),IF(M910="WON",((((N910-1)*J910)*'MONTH 2'!$B$2)+('MONTH 2'!$B$2*(N910-1))),IF(M910="PLACED",((((N910-1)*J910)*'MONTH 2'!$B$2)-'MONTH 2'!$B$2),IF(J910=0,-'MONTH 2'!$B$2,IF(J910=0,-'MONTH 2'!$B$2,-('MONTH 2'!$B$2*2)))))))*E910))</f>
        <v>0</v>
      </c>
      <c r="R910" s="27">
        <f>IF(ISBLANK(M910),,IF(U910&lt;&gt;1,((IF(M910="WON-EW",(((K910-1)*'MONTH 2'!$B$2)*(1-$B$3))+(((L910-1)*'MONTH 2'!$B$2)*(1-$B$3)),IF(M910="WON",(((K910-1)*'MONTH 2'!$B$2)*(1-$B$3)),IF(M910="PLACED",(((L910-1)*'MONTH 2'!$B$2)*(1-$B$3))-'MONTH 2'!$B$2,IF(J910=0,-'MONTH 2'!$B$2,-('MONTH 2'!$B$2*2))))))*E910),0))</f>
        <v>0</v>
      </c>
      <c r="U910">
        <f t="shared" si="28"/>
        <v>1</v>
      </c>
    </row>
    <row r="911" spans="8:21" ht="16" x14ac:dyDescent="0.2">
      <c r="H911" s="22"/>
      <c r="I911" s="22"/>
      <c r="J911" s="22"/>
      <c r="M911" s="17"/>
      <c r="N911" s="26">
        <f>((G911-1)*(1-(IF(H911="no",0,'MONTH 2'!$B$3)))+1)</f>
        <v>5.0000000000000044E-2</v>
      </c>
      <c r="O911" s="26">
        <f t="shared" si="29"/>
        <v>0</v>
      </c>
      <c r="P911" s="28">
        <f>IF(ISBLANK(M911),,IF(ISBLANK(F911),,(IF(M911="WON-EW",((((F911-1)*J911)*'MONTH 2'!$B$2)+('MONTH 2'!$B$2*(F911-1))),IF(M911="WON",((((F911-1)*J911)*'MONTH 2'!$B$2)+('MONTH 2'!$B$2*(F911-1))),IF(M911="PLACED",((((F911-1)*J911)*'MONTH 2'!$B$2)-'MONTH 2'!$B$2),IF(J911=0,-'MONTH 2'!$B$2,IF(J911=0,-'MONTH 2'!$B$2,-('MONTH 2'!$B$2*2)))))))*E911))</f>
        <v>0</v>
      </c>
      <c r="Q911" s="27">
        <f>IF(ISBLANK(M911),,IF(ISBLANK(G911),,(IF(M911="WON-EW",((((N911-1)*J911)*'MONTH 2'!$B$2)+('MONTH 2'!$B$2*(N911-1))),IF(M911="WON",((((N911-1)*J911)*'MONTH 2'!$B$2)+('MONTH 2'!$B$2*(N911-1))),IF(M911="PLACED",((((N911-1)*J911)*'MONTH 2'!$B$2)-'MONTH 2'!$B$2),IF(J911=0,-'MONTH 2'!$B$2,IF(J911=0,-'MONTH 2'!$B$2,-('MONTH 2'!$B$2*2)))))))*E911))</f>
        <v>0</v>
      </c>
      <c r="R911" s="27">
        <f>IF(ISBLANK(M911),,IF(U911&lt;&gt;1,((IF(M911="WON-EW",(((K911-1)*'MONTH 2'!$B$2)*(1-$B$3))+(((L911-1)*'MONTH 2'!$B$2)*(1-$B$3)),IF(M911="WON",(((K911-1)*'MONTH 2'!$B$2)*(1-$B$3)),IF(M911="PLACED",(((L911-1)*'MONTH 2'!$B$2)*(1-$B$3))-'MONTH 2'!$B$2,IF(J911=0,-'MONTH 2'!$B$2,-('MONTH 2'!$B$2*2))))))*E911),0))</f>
        <v>0</v>
      </c>
      <c r="U911">
        <f t="shared" si="28"/>
        <v>1</v>
      </c>
    </row>
    <row r="912" spans="8:21" ht="16" x14ac:dyDescent="0.2">
      <c r="H912" s="22"/>
      <c r="I912" s="22"/>
      <c r="J912" s="22"/>
      <c r="M912" s="17"/>
      <c r="N912" s="26">
        <f>((G912-1)*(1-(IF(H912="no",0,'MONTH 2'!$B$3)))+1)</f>
        <v>5.0000000000000044E-2</v>
      </c>
      <c r="O912" s="26">
        <f t="shared" si="29"/>
        <v>0</v>
      </c>
      <c r="P912" s="28">
        <f>IF(ISBLANK(M912),,IF(ISBLANK(F912),,(IF(M912="WON-EW",((((F912-1)*J912)*'MONTH 2'!$B$2)+('MONTH 2'!$B$2*(F912-1))),IF(M912="WON",((((F912-1)*J912)*'MONTH 2'!$B$2)+('MONTH 2'!$B$2*(F912-1))),IF(M912="PLACED",((((F912-1)*J912)*'MONTH 2'!$B$2)-'MONTH 2'!$B$2),IF(J912=0,-'MONTH 2'!$B$2,IF(J912=0,-'MONTH 2'!$B$2,-('MONTH 2'!$B$2*2)))))))*E912))</f>
        <v>0</v>
      </c>
      <c r="Q912" s="27">
        <f>IF(ISBLANK(M912),,IF(ISBLANK(G912),,(IF(M912="WON-EW",((((N912-1)*J912)*'MONTH 2'!$B$2)+('MONTH 2'!$B$2*(N912-1))),IF(M912="WON",((((N912-1)*J912)*'MONTH 2'!$B$2)+('MONTH 2'!$B$2*(N912-1))),IF(M912="PLACED",((((N912-1)*J912)*'MONTH 2'!$B$2)-'MONTH 2'!$B$2),IF(J912=0,-'MONTH 2'!$B$2,IF(J912=0,-'MONTH 2'!$B$2,-('MONTH 2'!$B$2*2)))))))*E912))</f>
        <v>0</v>
      </c>
      <c r="R912" s="27">
        <f>IF(ISBLANK(M912),,IF(U912&lt;&gt;1,((IF(M912="WON-EW",(((K912-1)*'MONTH 2'!$B$2)*(1-$B$3))+(((L912-1)*'MONTH 2'!$B$2)*(1-$B$3)),IF(M912="WON",(((K912-1)*'MONTH 2'!$B$2)*(1-$B$3)),IF(M912="PLACED",(((L912-1)*'MONTH 2'!$B$2)*(1-$B$3))-'MONTH 2'!$B$2,IF(J912=0,-'MONTH 2'!$B$2,-('MONTH 2'!$B$2*2))))))*E912),0))</f>
        <v>0</v>
      </c>
      <c r="U912">
        <f t="shared" si="28"/>
        <v>1</v>
      </c>
    </row>
    <row r="913" spans="8:21" ht="16" x14ac:dyDescent="0.2">
      <c r="H913" s="22"/>
      <c r="I913" s="22"/>
      <c r="J913" s="22"/>
      <c r="M913" s="17"/>
      <c r="N913" s="26">
        <f>((G913-1)*(1-(IF(H913="no",0,'MONTH 2'!$B$3)))+1)</f>
        <v>5.0000000000000044E-2</v>
      </c>
      <c r="O913" s="26">
        <f t="shared" si="29"/>
        <v>0</v>
      </c>
      <c r="P913" s="28">
        <f>IF(ISBLANK(M913),,IF(ISBLANK(F913),,(IF(M913="WON-EW",((((F913-1)*J913)*'MONTH 2'!$B$2)+('MONTH 2'!$B$2*(F913-1))),IF(M913="WON",((((F913-1)*J913)*'MONTH 2'!$B$2)+('MONTH 2'!$B$2*(F913-1))),IF(M913="PLACED",((((F913-1)*J913)*'MONTH 2'!$B$2)-'MONTH 2'!$B$2),IF(J913=0,-'MONTH 2'!$B$2,IF(J913=0,-'MONTH 2'!$B$2,-('MONTH 2'!$B$2*2)))))))*E913))</f>
        <v>0</v>
      </c>
      <c r="Q913" s="27">
        <f>IF(ISBLANK(M913),,IF(ISBLANK(G913),,(IF(M913="WON-EW",((((N913-1)*J913)*'MONTH 2'!$B$2)+('MONTH 2'!$B$2*(N913-1))),IF(M913="WON",((((N913-1)*J913)*'MONTH 2'!$B$2)+('MONTH 2'!$B$2*(N913-1))),IF(M913="PLACED",((((N913-1)*J913)*'MONTH 2'!$B$2)-'MONTH 2'!$B$2),IF(J913=0,-'MONTH 2'!$B$2,IF(J913=0,-'MONTH 2'!$B$2,-('MONTH 2'!$B$2*2)))))))*E913))</f>
        <v>0</v>
      </c>
      <c r="R913" s="27">
        <f>IF(ISBLANK(M913),,IF(U913&lt;&gt;1,((IF(M913="WON-EW",(((K913-1)*'MONTH 2'!$B$2)*(1-$B$3))+(((L913-1)*'MONTH 2'!$B$2)*(1-$B$3)),IF(M913="WON",(((K913-1)*'MONTH 2'!$B$2)*(1-$B$3)),IF(M913="PLACED",(((L913-1)*'MONTH 2'!$B$2)*(1-$B$3))-'MONTH 2'!$B$2,IF(J913=0,-'MONTH 2'!$B$2,-('MONTH 2'!$B$2*2))))))*E913),0))</f>
        <v>0</v>
      </c>
      <c r="U913">
        <f t="shared" si="28"/>
        <v>1</v>
      </c>
    </row>
    <row r="914" spans="8:21" ht="16" x14ac:dyDescent="0.2">
      <c r="H914" s="22"/>
      <c r="I914" s="22"/>
      <c r="J914" s="22"/>
      <c r="M914" s="17"/>
      <c r="N914" s="26">
        <f>((G914-1)*(1-(IF(H914="no",0,'MONTH 2'!$B$3)))+1)</f>
        <v>5.0000000000000044E-2</v>
      </c>
      <c r="O914" s="26">
        <f t="shared" si="29"/>
        <v>0</v>
      </c>
      <c r="P914" s="28">
        <f>IF(ISBLANK(M914),,IF(ISBLANK(F914),,(IF(M914="WON-EW",((((F914-1)*J914)*'MONTH 2'!$B$2)+('MONTH 2'!$B$2*(F914-1))),IF(M914="WON",((((F914-1)*J914)*'MONTH 2'!$B$2)+('MONTH 2'!$B$2*(F914-1))),IF(M914="PLACED",((((F914-1)*J914)*'MONTH 2'!$B$2)-'MONTH 2'!$B$2),IF(J914=0,-'MONTH 2'!$B$2,IF(J914=0,-'MONTH 2'!$B$2,-('MONTH 2'!$B$2*2)))))))*E914))</f>
        <v>0</v>
      </c>
      <c r="Q914" s="27">
        <f>IF(ISBLANK(M914),,IF(ISBLANK(G914),,(IF(M914="WON-EW",((((N914-1)*J914)*'MONTH 2'!$B$2)+('MONTH 2'!$B$2*(N914-1))),IF(M914="WON",((((N914-1)*J914)*'MONTH 2'!$B$2)+('MONTH 2'!$B$2*(N914-1))),IF(M914="PLACED",((((N914-1)*J914)*'MONTH 2'!$B$2)-'MONTH 2'!$B$2),IF(J914=0,-'MONTH 2'!$B$2,IF(J914=0,-'MONTH 2'!$B$2,-('MONTH 2'!$B$2*2)))))))*E914))</f>
        <v>0</v>
      </c>
      <c r="R914" s="27">
        <f>IF(ISBLANK(M914),,IF(U914&lt;&gt;1,((IF(M914="WON-EW",(((K914-1)*'MONTH 2'!$B$2)*(1-$B$3))+(((L914-1)*'MONTH 2'!$B$2)*(1-$B$3)),IF(M914="WON",(((K914-1)*'MONTH 2'!$B$2)*(1-$B$3)),IF(M914="PLACED",(((L914-1)*'MONTH 2'!$B$2)*(1-$B$3))-'MONTH 2'!$B$2,IF(J914=0,-'MONTH 2'!$B$2,-('MONTH 2'!$B$2*2))))))*E914),0))</f>
        <v>0</v>
      </c>
      <c r="U914">
        <f t="shared" si="28"/>
        <v>1</v>
      </c>
    </row>
    <row r="915" spans="8:21" ht="16" x14ac:dyDescent="0.2">
      <c r="H915" s="22"/>
      <c r="I915" s="22"/>
      <c r="J915" s="22"/>
      <c r="M915" s="17"/>
      <c r="N915" s="26">
        <f>((G915-1)*(1-(IF(H915="no",0,'MONTH 2'!$B$3)))+1)</f>
        <v>5.0000000000000044E-2</v>
      </c>
      <c r="O915" s="26">
        <f t="shared" si="29"/>
        <v>0</v>
      </c>
      <c r="P915" s="28">
        <f>IF(ISBLANK(M915),,IF(ISBLANK(F915),,(IF(M915="WON-EW",((((F915-1)*J915)*'MONTH 2'!$B$2)+('MONTH 2'!$B$2*(F915-1))),IF(M915="WON",((((F915-1)*J915)*'MONTH 2'!$B$2)+('MONTH 2'!$B$2*(F915-1))),IF(M915="PLACED",((((F915-1)*J915)*'MONTH 2'!$B$2)-'MONTH 2'!$B$2),IF(J915=0,-'MONTH 2'!$B$2,IF(J915=0,-'MONTH 2'!$B$2,-('MONTH 2'!$B$2*2)))))))*E915))</f>
        <v>0</v>
      </c>
      <c r="Q915" s="27">
        <f>IF(ISBLANK(M915),,IF(ISBLANK(G915),,(IF(M915="WON-EW",((((N915-1)*J915)*'MONTH 2'!$B$2)+('MONTH 2'!$B$2*(N915-1))),IF(M915="WON",((((N915-1)*J915)*'MONTH 2'!$B$2)+('MONTH 2'!$B$2*(N915-1))),IF(M915="PLACED",((((N915-1)*J915)*'MONTH 2'!$B$2)-'MONTH 2'!$B$2),IF(J915=0,-'MONTH 2'!$B$2,IF(J915=0,-'MONTH 2'!$B$2,-('MONTH 2'!$B$2*2)))))))*E915))</f>
        <v>0</v>
      </c>
      <c r="R915" s="27">
        <f>IF(ISBLANK(M915),,IF(U915&lt;&gt;1,((IF(M915="WON-EW",(((K915-1)*'MONTH 2'!$B$2)*(1-$B$3))+(((L915-1)*'MONTH 2'!$B$2)*(1-$B$3)),IF(M915="WON",(((K915-1)*'MONTH 2'!$B$2)*(1-$B$3)),IF(M915="PLACED",(((L915-1)*'MONTH 2'!$B$2)*(1-$B$3))-'MONTH 2'!$B$2,IF(J915=0,-'MONTH 2'!$B$2,-('MONTH 2'!$B$2*2))))))*E915),0))</f>
        <v>0</v>
      </c>
      <c r="U915">
        <f t="shared" si="28"/>
        <v>1</v>
      </c>
    </row>
    <row r="916" spans="8:21" ht="16" x14ac:dyDescent="0.2">
      <c r="H916" s="22"/>
      <c r="I916" s="22"/>
      <c r="J916" s="22"/>
      <c r="M916" s="17"/>
      <c r="N916" s="26">
        <f>((G916-1)*(1-(IF(H916="no",0,'MONTH 2'!$B$3)))+1)</f>
        <v>5.0000000000000044E-2</v>
      </c>
      <c r="O916" s="26">
        <f t="shared" si="29"/>
        <v>0</v>
      </c>
      <c r="P916" s="28">
        <f>IF(ISBLANK(M916),,IF(ISBLANK(F916),,(IF(M916="WON-EW",((((F916-1)*J916)*'MONTH 2'!$B$2)+('MONTH 2'!$B$2*(F916-1))),IF(M916="WON",((((F916-1)*J916)*'MONTH 2'!$B$2)+('MONTH 2'!$B$2*(F916-1))),IF(M916="PLACED",((((F916-1)*J916)*'MONTH 2'!$B$2)-'MONTH 2'!$B$2),IF(J916=0,-'MONTH 2'!$B$2,IF(J916=0,-'MONTH 2'!$B$2,-('MONTH 2'!$B$2*2)))))))*E916))</f>
        <v>0</v>
      </c>
      <c r="Q916" s="27">
        <f>IF(ISBLANK(M916),,IF(ISBLANK(G916),,(IF(M916="WON-EW",((((N916-1)*J916)*'MONTH 2'!$B$2)+('MONTH 2'!$B$2*(N916-1))),IF(M916="WON",((((N916-1)*J916)*'MONTH 2'!$B$2)+('MONTH 2'!$B$2*(N916-1))),IF(M916="PLACED",((((N916-1)*J916)*'MONTH 2'!$B$2)-'MONTH 2'!$B$2),IF(J916=0,-'MONTH 2'!$B$2,IF(J916=0,-'MONTH 2'!$B$2,-('MONTH 2'!$B$2*2)))))))*E916))</f>
        <v>0</v>
      </c>
      <c r="R916" s="27">
        <f>IF(ISBLANK(M916),,IF(U916&lt;&gt;1,((IF(M916="WON-EW",(((K916-1)*'MONTH 2'!$B$2)*(1-$B$3))+(((L916-1)*'MONTH 2'!$B$2)*(1-$B$3)),IF(M916="WON",(((K916-1)*'MONTH 2'!$B$2)*(1-$B$3)),IF(M916="PLACED",(((L916-1)*'MONTH 2'!$B$2)*(1-$B$3))-'MONTH 2'!$B$2,IF(J916=0,-'MONTH 2'!$B$2,-('MONTH 2'!$B$2*2))))))*E916),0))</f>
        <v>0</v>
      </c>
      <c r="U916">
        <f t="shared" si="28"/>
        <v>1</v>
      </c>
    </row>
    <row r="917" spans="8:21" ht="16" x14ac:dyDescent="0.2">
      <c r="H917" s="22"/>
      <c r="I917" s="22"/>
      <c r="J917" s="22"/>
      <c r="M917" s="17"/>
      <c r="N917" s="26">
        <f>((G917-1)*(1-(IF(H917="no",0,'MONTH 2'!$B$3)))+1)</f>
        <v>5.0000000000000044E-2</v>
      </c>
      <c r="O917" s="26">
        <f t="shared" si="29"/>
        <v>0</v>
      </c>
      <c r="P917" s="28">
        <f>IF(ISBLANK(M917),,IF(ISBLANK(F917),,(IF(M917="WON-EW",((((F917-1)*J917)*'MONTH 2'!$B$2)+('MONTH 2'!$B$2*(F917-1))),IF(M917="WON",((((F917-1)*J917)*'MONTH 2'!$B$2)+('MONTH 2'!$B$2*(F917-1))),IF(M917="PLACED",((((F917-1)*J917)*'MONTH 2'!$B$2)-'MONTH 2'!$B$2),IF(J917=0,-'MONTH 2'!$B$2,IF(J917=0,-'MONTH 2'!$B$2,-('MONTH 2'!$B$2*2)))))))*E917))</f>
        <v>0</v>
      </c>
      <c r="Q917" s="27">
        <f>IF(ISBLANK(M917),,IF(ISBLANK(G917),,(IF(M917="WON-EW",((((N917-1)*J917)*'MONTH 2'!$B$2)+('MONTH 2'!$B$2*(N917-1))),IF(M917="WON",((((N917-1)*J917)*'MONTH 2'!$B$2)+('MONTH 2'!$B$2*(N917-1))),IF(M917="PLACED",((((N917-1)*J917)*'MONTH 2'!$B$2)-'MONTH 2'!$B$2),IF(J917=0,-'MONTH 2'!$B$2,IF(J917=0,-'MONTH 2'!$B$2,-('MONTH 2'!$B$2*2)))))))*E917))</f>
        <v>0</v>
      </c>
      <c r="R917" s="27">
        <f>IF(ISBLANK(M917),,IF(U917&lt;&gt;1,((IF(M917="WON-EW",(((K917-1)*'MONTH 2'!$B$2)*(1-$B$3))+(((L917-1)*'MONTH 2'!$B$2)*(1-$B$3)),IF(M917="WON",(((K917-1)*'MONTH 2'!$B$2)*(1-$B$3)),IF(M917="PLACED",(((L917-1)*'MONTH 2'!$B$2)*(1-$B$3))-'MONTH 2'!$B$2,IF(J917=0,-'MONTH 2'!$B$2,-('MONTH 2'!$B$2*2))))))*E917),0))</f>
        <v>0</v>
      </c>
      <c r="U917">
        <f t="shared" si="28"/>
        <v>1</v>
      </c>
    </row>
    <row r="918" spans="8:21" ht="16" x14ac:dyDescent="0.2">
      <c r="H918" s="22"/>
      <c r="I918" s="22"/>
      <c r="J918" s="22"/>
      <c r="M918" s="17"/>
      <c r="N918" s="26">
        <f>((G918-1)*(1-(IF(H918="no",0,'MONTH 2'!$B$3)))+1)</f>
        <v>5.0000000000000044E-2</v>
      </c>
      <c r="O918" s="26">
        <f t="shared" si="29"/>
        <v>0</v>
      </c>
      <c r="P918" s="28">
        <f>IF(ISBLANK(M918),,IF(ISBLANK(F918),,(IF(M918="WON-EW",((((F918-1)*J918)*'MONTH 2'!$B$2)+('MONTH 2'!$B$2*(F918-1))),IF(M918="WON",((((F918-1)*J918)*'MONTH 2'!$B$2)+('MONTH 2'!$B$2*(F918-1))),IF(M918="PLACED",((((F918-1)*J918)*'MONTH 2'!$B$2)-'MONTH 2'!$B$2),IF(J918=0,-'MONTH 2'!$B$2,IF(J918=0,-'MONTH 2'!$B$2,-('MONTH 2'!$B$2*2)))))))*E918))</f>
        <v>0</v>
      </c>
      <c r="Q918" s="27">
        <f>IF(ISBLANK(M918),,IF(ISBLANK(G918),,(IF(M918="WON-EW",((((N918-1)*J918)*'MONTH 2'!$B$2)+('MONTH 2'!$B$2*(N918-1))),IF(M918="WON",((((N918-1)*J918)*'MONTH 2'!$B$2)+('MONTH 2'!$B$2*(N918-1))),IF(M918="PLACED",((((N918-1)*J918)*'MONTH 2'!$B$2)-'MONTH 2'!$B$2),IF(J918=0,-'MONTH 2'!$B$2,IF(J918=0,-'MONTH 2'!$B$2,-('MONTH 2'!$B$2*2)))))))*E918))</f>
        <v>0</v>
      </c>
      <c r="R918" s="27">
        <f>IF(ISBLANK(M918),,IF(U918&lt;&gt;1,((IF(M918="WON-EW",(((K918-1)*'MONTH 2'!$B$2)*(1-$B$3))+(((L918-1)*'MONTH 2'!$B$2)*(1-$B$3)),IF(M918="WON",(((K918-1)*'MONTH 2'!$B$2)*(1-$B$3)),IF(M918="PLACED",(((L918-1)*'MONTH 2'!$B$2)*(1-$B$3))-'MONTH 2'!$B$2,IF(J918=0,-'MONTH 2'!$B$2,-('MONTH 2'!$B$2*2))))))*E918),0))</f>
        <v>0</v>
      </c>
      <c r="U918">
        <f t="shared" si="28"/>
        <v>1</v>
      </c>
    </row>
    <row r="919" spans="8:21" ht="16" x14ac:dyDescent="0.2">
      <c r="H919" s="22"/>
      <c r="I919" s="22"/>
      <c r="J919" s="22"/>
      <c r="M919" s="17"/>
      <c r="N919" s="26">
        <f>((G919-1)*(1-(IF(H919="no",0,'MONTH 2'!$B$3)))+1)</f>
        <v>5.0000000000000044E-2</v>
      </c>
      <c r="O919" s="26">
        <f t="shared" si="29"/>
        <v>0</v>
      </c>
      <c r="P919" s="28">
        <f>IF(ISBLANK(M919),,IF(ISBLANK(F919),,(IF(M919="WON-EW",((((F919-1)*J919)*'MONTH 2'!$B$2)+('MONTH 2'!$B$2*(F919-1))),IF(M919="WON",((((F919-1)*J919)*'MONTH 2'!$B$2)+('MONTH 2'!$B$2*(F919-1))),IF(M919="PLACED",((((F919-1)*J919)*'MONTH 2'!$B$2)-'MONTH 2'!$B$2),IF(J919=0,-'MONTH 2'!$B$2,IF(J919=0,-'MONTH 2'!$B$2,-('MONTH 2'!$B$2*2)))))))*E919))</f>
        <v>0</v>
      </c>
      <c r="Q919" s="27">
        <f>IF(ISBLANK(M919),,IF(ISBLANK(G919),,(IF(M919="WON-EW",((((N919-1)*J919)*'MONTH 2'!$B$2)+('MONTH 2'!$B$2*(N919-1))),IF(M919="WON",((((N919-1)*J919)*'MONTH 2'!$B$2)+('MONTH 2'!$B$2*(N919-1))),IF(M919="PLACED",((((N919-1)*J919)*'MONTH 2'!$B$2)-'MONTH 2'!$B$2),IF(J919=0,-'MONTH 2'!$B$2,IF(J919=0,-'MONTH 2'!$B$2,-('MONTH 2'!$B$2*2)))))))*E919))</f>
        <v>0</v>
      </c>
      <c r="R919" s="27">
        <f>IF(ISBLANK(M919),,IF(U919&lt;&gt;1,((IF(M919="WON-EW",(((K919-1)*'MONTH 2'!$B$2)*(1-$B$3))+(((L919-1)*'MONTH 2'!$B$2)*(1-$B$3)),IF(M919="WON",(((K919-1)*'MONTH 2'!$B$2)*(1-$B$3)),IF(M919="PLACED",(((L919-1)*'MONTH 2'!$B$2)*(1-$B$3))-'MONTH 2'!$B$2,IF(J919=0,-'MONTH 2'!$B$2,-('MONTH 2'!$B$2*2))))))*E919),0))</f>
        <v>0</v>
      </c>
      <c r="U919">
        <f t="shared" si="28"/>
        <v>1</v>
      </c>
    </row>
    <row r="920" spans="8:21" ht="16" x14ac:dyDescent="0.2">
      <c r="H920" s="22"/>
      <c r="I920" s="22"/>
      <c r="J920" s="22"/>
      <c r="M920" s="17"/>
      <c r="N920" s="26">
        <f>((G920-1)*(1-(IF(H920="no",0,'MONTH 2'!$B$3)))+1)</f>
        <v>5.0000000000000044E-2</v>
      </c>
      <c r="O920" s="26">
        <f t="shared" si="29"/>
        <v>0</v>
      </c>
      <c r="P920" s="28">
        <f>IF(ISBLANK(M920),,IF(ISBLANK(F920),,(IF(M920="WON-EW",((((F920-1)*J920)*'MONTH 2'!$B$2)+('MONTH 2'!$B$2*(F920-1))),IF(M920="WON",((((F920-1)*J920)*'MONTH 2'!$B$2)+('MONTH 2'!$B$2*(F920-1))),IF(M920="PLACED",((((F920-1)*J920)*'MONTH 2'!$B$2)-'MONTH 2'!$B$2),IF(J920=0,-'MONTH 2'!$B$2,IF(J920=0,-'MONTH 2'!$B$2,-('MONTH 2'!$B$2*2)))))))*E920))</f>
        <v>0</v>
      </c>
      <c r="Q920" s="27">
        <f>IF(ISBLANK(M920),,IF(ISBLANK(G920),,(IF(M920="WON-EW",((((N920-1)*J920)*'MONTH 2'!$B$2)+('MONTH 2'!$B$2*(N920-1))),IF(M920="WON",((((N920-1)*J920)*'MONTH 2'!$B$2)+('MONTH 2'!$B$2*(N920-1))),IF(M920="PLACED",((((N920-1)*J920)*'MONTH 2'!$B$2)-'MONTH 2'!$B$2),IF(J920=0,-'MONTH 2'!$B$2,IF(J920=0,-'MONTH 2'!$B$2,-('MONTH 2'!$B$2*2)))))))*E920))</f>
        <v>0</v>
      </c>
      <c r="R920" s="27">
        <f>IF(ISBLANK(M920),,IF(U920&lt;&gt;1,((IF(M920="WON-EW",(((K920-1)*'MONTH 2'!$B$2)*(1-$B$3))+(((L920-1)*'MONTH 2'!$B$2)*(1-$B$3)),IF(M920="WON",(((K920-1)*'MONTH 2'!$B$2)*(1-$B$3)),IF(M920="PLACED",(((L920-1)*'MONTH 2'!$B$2)*(1-$B$3))-'MONTH 2'!$B$2,IF(J920=0,-'MONTH 2'!$B$2,-('MONTH 2'!$B$2*2))))))*E920),0))</f>
        <v>0</v>
      </c>
      <c r="U920">
        <f t="shared" si="28"/>
        <v>1</v>
      </c>
    </row>
    <row r="921" spans="8:21" ht="16" x14ac:dyDescent="0.2">
      <c r="H921" s="22"/>
      <c r="I921" s="22"/>
      <c r="J921" s="22"/>
      <c r="M921" s="17"/>
      <c r="N921" s="26">
        <f>((G921-1)*(1-(IF(H921="no",0,'MONTH 2'!$B$3)))+1)</f>
        <v>5.0000000000000044E-2</v>
      </c>
      <c r="O921" s="26">
        <f t="shared" si="29"/>
        <v>0</v>
      </c>
      <c r="P921" s="28">
        <f>IF(ISBLANK(M921),,IF(ISBLANK(F921),,(IF(M921="WON-EW",((((F921-1)*J921)*'MONTH 2'!$B$2)+('MONTH 2'!$B$2*(F921-1))),IF(M921="WON",((((F921-1)*J921)*'MONTH 2'!$B$2)+('MONTH 2'!$B$2*(F921-1))),IF(M921="PLACED",((((F921-1)*J921)*'MONTH 2'!$B$2)-'MONTH 2'!$B$2),IF(J921=0,-'MONTH 2'!$B$2,IF(J921=0,-'MONTH 2'!$B$2,-('MONTH 2'!$B$2*2)))))))*E921))</f>
        <v>0</v>
      </c>
      <c r="Q921" s="27">
        <f>IF(ISBLANK(M921),,IF(ISBLANK(G921),,(IF(M921="WON-EW",((((N921-1)*J921)*'MONTH 2'!$B$2)+('MONTH 2'!$B$2*(N921-1))),IF(M921="WON",((((N921-1)*J921)*'MONTH 2'!$B$2)+('MONTH 2'!$B$2*(N921-1))),IF(M921="PLACED",((((N921-1)*J921)*'MONTH 2'!$B$2)-'MONTH 2'!$B$2),IF(J921=0,-'MONTH 2'!$B$2,IF(J921=0,-'MONTH 2'!$B$2,-('MONTH 2'!$B$2*2)))))))*E921))</f>
        <v>0</v>
      </c>
      <c r="R921" s="27">
        <f>IF(ISBLANK(M921),,IF(U921&lt;&gt;1,((IF(M921="WON-EW",(((K921-1)*'MONTH 2'!$B$2)*(1-$B$3))+(((L921-1)*'MONTH 2'!$B$2)*(1-$B$3)),IF(M921="WON",(((K921-1)*'MONTH 2'!$B$2)*(1-$B$3)),IF(M921="PLACED",(((L921-1)*'MONTH 2'!$B$2)*(1-$B$3))-'MONTH 2'!$B$2,IF(J921=0,-'MONTH 2'!$B$2,-('MONTH 2'!$B$2*2))))))*E921),0))</f>
        <v>0</v>
      </c>
      <c r="U921">
        <f t="shared" si="28"/>
        <v>1</v>
      </c>
    </row>
    <row r="922" spans="8:21" ht="16" x14ac:dyDescent="0.2">
      <c r="H922" s="22"/>
      <c r="I922" s="22"/>
      <c r="J922" s="22"/>
      <c r="M922" s="17"/>
      <c r="N922" s="26">
        <f>((G922-1)*(1-(IF(H922="no",0,'MONTH 2'!$B$3)))+1)</f>
        <v>5.0000000000000044E-2</v>
      </c>
      <c r="O922" s="26">
        <f t="shared" si="29"/>
        <v>0</v>
      </c>
      <c r="P922" s="28">
        <f>IF(ISBLANK(M922),,IF(ISBLANK(F922),,(IF(M922="WON-EW",((((F922-1)*J922)*'MONTH 2'!$B$2)+('MONTH 2'!$B$2*(F922-1))),IF(M922="WON",((((F922-1)*J922)*'MONTH 2'!$B$2)+('MONTH 2'!$B$2*(F922-1))),IF(M922="PLACED",((((F922-1)*J922)*'MONTH 2'!$B$2)-'MONTH 2'!$B$2),IF(J922=0,-'MONTH 2'!$B$2,IF(J922=0,-'MONTH 2'!$B$2,-('MONTH 2'!$B$2*2)))))))*E922))</f>
        <v>0</v>
      </c>
      <c r="Q922" s="27">
        <f>IF(ISBLANK(M922),,IF(ISBLANK(G922),,(IF(M922="WON-EW",((((N922-1)*J922)*'MONTH 2'!$B$2)+('MONTH 2'!$B$2*(N922-1))),IF(M922="WON",((((N922-1)*J922)*'MONTH 2'!$B$2)+('MONTH 2'!$B$2*(N922-1))),IF(M922="PLACED",((((N922-1)*J922)*'MONTH 2'!$B$2)-'MONTH 2'!$B$2),IF(J922=0,-'MONTH 2'!$B$2,IF(J922=0,-'MONTH 2'!$B$2,-('MONTH 2'!$B$2*2)))))))*E922))</f>
        <v>0</v>
      </c>
      <c r="R922" s="27">
        <f>IF(ISBLANK(M922),,IF(U922&lt;&gt;1,((IF(M922="WON-EW",(((K922-1)*'MONTH 2'!$B$2)*(1-$B$3))+(((L922-1)*'MONTH 2'!$B$2)*(1-$B$3)),IF(M922="WON",(((K922-1)*'MONTH 2'!$B$2)*(1-$B$3)),IF(M922="PLACED",(((L922-1)*'MONTH 2'!$B$2)*(1-$B$3))-'MONTH 2'!$B$2,IF(J922=0,-'MONTH 2'!$B$2,-('MONTH 2'!$B$2*2))))))*E922),0))</f>
        <v>0</v>
      </c>
      <c r="U922">
        <f t="shared" si="28"/>
        <v>1</v>
      </c>
    </row>
    <row r="923" spans="8:21" ht="16" x14ac:dyDescent="0.2">
      <c r="H923" s="22"/>
      <c r="I923" s="22"/>
      <c r="J923" s="22"/>
      <c r="M923" s="17"/>
      <c r="N923" s="26">
        <f>((G923-1)*(1-(IF(H923="no",0,'MONTH 2'!$B$3)))+1)</f>
        <v>5.0000000000000044E-2</v>
      </c>
      <c r="O923" s="26">
        <f t="shared" si="29"/>
        <v>0</v>
      </c>
      <c r="P923" s="28">
        <f>IF(ISBLANK(M923),,IF(ISBLANK(F923),,(IF(M923="WON-EW",((((F923-1)*J923)*'MONTH 2'!$B$2)+('MONTH 2'!$B$2*(F923-1))),IF(M923="WON",((((F923-1)*J923)*'MONTH 2'!$B$2)+('MONTH 2'!$B$2*(F923-1))),IF(M923="PLACED",((((F923-1)*J923)*'MONTH 2'!$B$2)-'MONTH 2'!$B$2),IF(J923=0,-'MONTH 2'!$B$2,IF(J923=0,-'MONTH 2'!$B$2,-('MONTH 2'!$B$2*2)))))))*E923))</f>
        <v>0</v>
      </c>
      <c r="Q923" s="27">
        <f>IF(ISBLANK(M923),,IF(ISBLANK(G923),,(IF(M923="WON-EW",((((N923-1)*J923)*'MONTH 2'!$B$2)+('MONTH 2'!$B$2*(N923-1))),IF(M923="WON",((((N923-1)*J923)*'MONTH 2'!$B$2)+('MONTH 2'!$B$2*(N923-1))),IF(M923="PLACED",((((N923-1)*J923)*'MONTH 2'!$B$2)-'MONTH 2'!$B$2),IF(J923=0,-'MONTH 2'!$B$2,IF(J923=0,-'MONTH 2'!$B$2,-('MONTH 2'!$B$2*2)))))))*E923))</f>
        <v>0</v>
      </c>
      <c r="R923" s="27">
        <f>IF(ISBLANK(M923),,IF(U923&lt;&gt;1,((IF(M923="WON-EW",(((K923-1)*'MONTH 2'!$B$2)*(1-$B$3))+(((L923-1)*'MONTH 2'!$B$2)*(1-$B$3)),IF(M923="WON",(((K923-1)*'MONTH 2'!$B$2)*(1-$B$3)),IF(M923="PLACED",(((L923-1)*'MONTH 2'!$B$2)*(1-$B$3))-'MONTH 2'!$B$2,IF(J923=0,-'MONTH 2'!$B$2,-('MONTH 2'!$B$2*2))))))*E923),0))</f>
        <v>0</v>
      </c>
      <c r="U923">
        <f t="shared" si="28"/>
        <v>1</v>
      </c>
    </row>
    <row r="924" spans="8:21" ht="16" x14ac:dyDescent="0.2">
      <c r="H924" s="22"/>
      <c r="I924" s="22"/>
      <c r="J924" s="22"/>
      <c r="M924" s="17"/>
      <c r="N924" s="26">
        <f>((G924-1)*(1-(IF(H924="no",0,'MONTH 2'!$B$3)))+1)</f>
        <v>5.0000000000000044E-2</v>
      </c>
      <c r="O924" s="26">
        <f t="shared" si="29"/>
        <v>0</v>
      </c>
      <c r="P924" s="28">
        <f>IF(ISBLANK(M924),,IF(ISBLANK(F924),,(IF(M924="WON-EW",((((F924-1)*J924)*'MONTH 2'!$B$2)+('MONTH 2'!$B$2*(F924-1))),IF(M924="WON",((((F924-1)*J924)*'MONTH 2'!$B$2)+('MONTH 2'!$B$2*(F924-1))),IF(M924="PLACED",((((F924-1)*J924)*'MONTH 2'!$B$2)-'MONTH 2'!$B$2),IF(J924=0,-'MONTH 2'!$B$2,IF(J924=0,-'MONTH 2'!$B$2,-('MONTH 2'!$B$2*2)))))))*E924))</f>
        <v>0</v>
      </c>
      <c r="Q924" s="27">
        <f>IF(ISBLANK(M924),,IF(ISBLANK(G924),,(IF(M924="WON-EW",((((N924-1)*J924)*'MONTH 2'!$B$2)+('MONTH 2'!$B$2*(N924-1))),IF(M924="WON",((((N924-1)*J924)*'MONTH 2'!$B$2)+('MONTH 2'!$B$2*(N924-1))),IF(M924="PLACED",((((N924-1)*J924)*'MONTH 2'!$B$2)-'MONTH 2'!$B$2),IF(J924=0,-'MONTH 2'!$B$2,IF(J924=0,-'MONTH 2'!$B$2,-('MONTH 2'!$B$2*2)))))))*E924))</f>
        <v>0</v>
      </c>
      <c r="R924" s="27">
        <f>IF(ISBLANK(M924),,IF(U924&lt;&gt;1,((IF(M924="WON-EW",(((K924-1)*'MONTH 2'!$B$2)*(1-$B$3))+(((L924-1)*'MONTH 2'!$B$2)*(1-$B$3)),IF(M924="WON",(((K924-1)*'MONTH 2'!$B$2)*(1-$B$3)),IF(M924="PLACED",(((L924-1)*'MONTH 2'!$B$2)*(1-$B$3))-'MONTH 2'!$B$2,IF(J924=0,-'MONTH 2'!$B$2,-('MONTH 2'!$B$2*2))))))*E924),0))</f>
        <v>0</v>
      </c>
      <c r="U924">
        <f t="shared" si="28"/>
        <v>1</v>
      </c>
    </row>
    <row r="925" spans="8:21" ht="16" x14ac:dyDescent="0.2">
      <c r="H925" s="22"/>
      <c r="I925" s="22"/>
      <c r="J925" s="22"/>
      <c r="M925" s="17"/>
      <c r="N925" s="26">
        <f>((G925-1)*(1-(IF(H925="no",0,'MONTH 2'!$B$3)))+1)</f>
        <v>5.0000000000000044E-2</v>
      </c>
      <c r="O925" s="26">
        <f t="shared" si="29"/>
        <v>0</v>
      </c>
      <c r="P925" s="28">
        <f>IF(ISBLANK(M925),,IF(ISBLANK(F925),,(IF(M925="WON-EW",((((F925-1)*J925)*'MONTH 2'!$B$2)+('MONTH 2'!$B$2*(F925-1))),IF(M925="WON",((((F925-1)*J925)*'MONTH 2'!$B$2)+('MONTH 2'!$B$2*(F925-1))),IF(M925="PLACED",((((F925-1)*J925)*'MONTH 2'!$B$2)-'MONTH 2'!$B$2),IF(J925=0,-'MONTH 2'!$B$2,IF(J925=0,-'MONTH 2'!$B$2,-('MONTH 2'!$B$2*2)))))))*E925))</f>
        <v>0</v>
      </c>
      <c r="Q925" s="27">
        <f>IF(ISBLANK(M925),,IF(ISBLANK(G925),,(IF(M925="WON-EW",((((N925-1)*J925)*'MONTH 2'!$B$2)+('MONTH 2'!$B$2*(N925-1))),IF(M925="WON",((((N925-1)*J925)*'MONTH 2'!$B$2)+('MONTH 2'!$B$2*(N925-1))),IF(M925="PLACED",((((N925-1)*J925)*'MONTH 2'!$B$2)-'MONTH 2'!$B$2),IF(J925=0,-'MONTH 2'!$B$2,IF(J925=0,-'MONTH 2'!$B$2,-('MONTH 2'!$B$2*2)))))))*E925))</f>
        <v>0</v>
      </c>
      <c r="R925" s="27">
        <f>IF(ISBLANK(M925),,IF(U925&lt;&gt;1,((IF(M925="WON-EW",(((K925-1)*'MONTH 2'!$B$2)*(1-$B$3))+(((L925-1)*'MONTH 2'!$B$2)*(1-$B$3)),IF(M925="WON",(((K925-1)*'MONTH 2'!$B$2)*(1-$B$3)),IF(M925="PLACED",(((L925-1)*'MONTH 2'!$B$2)*(1-$B$3))-'MONTH 2'!$B$2,IF(J925=0,-'MONTH 2'!$B$2,-('MONTH 2'!$B$2*2))))))*E925),0))</f>
        <v>0</v>
      </c>
      <c r="U925">
        <f t="shared" ref="U925:U963" si="30">IF(ISBLANK(K925),1,IF(ISBLANK(L925),2,99))</f>
        <v>1</v>
      </c>
    </row>
    <row r="926" spans="8:21" ht="16" x14ac:dyDescent="0.2">
      <c r="H926" s="22"/>
      <c r="I926" s="22"/>
      <c r="J926" s="22"/>
      <c r="M926" s="17"/>
      <c r="N926" s="26">
        <f>((G926-1)*(1-(IF(H926="no",0,'MONTH 2'!$B$3)))+1)</f>
        <v>5.0000000000000044E-2</v>
      </c>
      <c r="O926" s="26">
        <f t="shared" si="29"/>
        <v>0</v>
      </c>
      <c r="P926" s="28">
        <f>IF(ISBLANK(M926),,IF(ISBLANK(F926),,(IF(M926="WON-EW",((((F926-1)*J926)*'MONTH 2'!$B$2)+('MONTH 2'!$B$2*(F926-1))),IF(M926="WON",((((F926-1)*J926)*'MONTH 2'!$B$2)+('MONTH 2'!$B$2*(F926-1))),IF(M926="PLACED",((((F926-1)*J926)*'MONTH 2'!$B$2)-'MONTH 2'!$B$2),IF(J926=0,-'MONTH 2'!$B$2,IF(J926=0,-'MONTH 2'!$B$2,-('MONTH 2'!$B$2*2)))))))*E926))</f>
        <v>0</v>
      </c>
      <c r="Q926" s="27">
        <f>IF(ISBLANK(M926),,IF(ISBLANK(G926),,(IF(M926="WON-EW",((((N926-1)*J926)*'MONTH 2'!$B$2)+('MONTH 2'!$B$2*(N926-1))),IF(M926="WON",((((N926-1)*J926)*'MONTH 2'!$B$2)+('MONTH 2'!$B$2*(N926-1))),IF(M926="PLACED",((((N926-1)*J926)*'MONTH 2'!$B$2)-'MONTH 2'!$B$2),IF(J926=0,-'MONTH 2'!$B$2,IF(J926=0,-'MONTH 2'!$B$2,-('MONTH 2'!$B$2*2)))))))*E926))</f>
        <v>0</v>
      </c>
      <c r="R926" s="27">
        <f>IF(ISBLANK(M926),,IF(U926&lt;&gt;1,((IF(M926="WON-EW",(((K926-1)*'MONTH 2'!$B$2)*(1-$B$3))+(((L926-1)*'MONTH 2'!$B$2)*(1-$B$3)),IF(M926="WON",(((K926-1)*'MONTH 2'!$B$2)*(1-$B$3)),IF(M926="PLACED",(((L926-1)*'MONTH 2'!$B$2)*(1-$B$3))-'MONTH 2'!$B$2,IF(J926=0,-'MONTH 2'!$B$2,-('MONTH 2'!$B$2*2))))))*E926),0))</f>
        <v>0</v>
      </c>
      <c r="U926">
        <f t="shared" si="30"/>
        <v>1</v>
      </c>
    </row>
    <row r="927" spans="8:21" ht="16" x14ac:dyDescent="0.2">
      <c r="H927" s="22"/>
      <c r="I927" s="22"/>
      <c r="J927" s="22"/>
      <c r="M927" s="17"/>
      <c r="N927" s="26">
        <f>((G927-1)*(1-(IF(H927="no",0,'MONTH 2'!$B$3)))+1)</f>
        <v>5.0000000000000044E-2</v>
      </c>
      <c r="O927" s="26">
        <f t="shared" si="29"/>
        <v>0</v>
      </c>
      <c r="P927" s="28">
        <f>IF(ISBLANK(M927),,IF(ISBLANK(F927),,(IF(M927="WON-EW",((((F927-1)*J927)*'MONTH 2'!$B$2)+('MONTH 2'!$B$2*(F927-1))),IF(M927="WON",((((F927-1)*J927)*'MONTH 2'!$B$2)+('MONTH 2'!$B$2*(F927-1))),IF(M927="PLACED",((((F927-1)*J927)*'MONTH 2'!$B$2)-'MONTH 2'!$B$2),IF(J927=0,-'MONTH 2'!$B$2,IF(J927=0,-'MONTH 2'!$B$2,-('MONTH 2'!$B$2*2)))))))*E927))</f>
        <v>0</v>
      </c>
      <c r="Q927" s="27">
        <f>IF(ISBLANK(M927),,IF(ISBLANK(G927),,(IF(M927="WON-EW",((((N927-1)*J927)*'MONTH 2'!$B$2)+('MONTH 2'!$B$2*(N927-1))),IF(M927="WON",((((N927-1)*J927)*'MONTH 2'!$B$2)+('MONTH 2'!$B$2*(N927-1))),IF(M927="PLACED",((((N927-1)*J927)*'MONTH 2'!$B$2)-'MONTH 2'!$B$2),IF(J927=0,-'MONTH 2'!$B$2,IF(J927=0,-'MONTH 2'!$B$2,-('MONTH 2'!$B$2*2)))))))*E927))</f>
        <v>0</v>
      </c>
      <c r="R927" s="27">
        <f>IF(ISBLANK(M927),,IF(U927&lt;&gt;1,((IF(M927="WON-EW",(((K927-1)*'MONTH 2'!$B$2)*(1-$B$3))+(((L927-1)*'MONTH 2'!$B$2)*(1-$B$3)),IF(M927="WON",(((K927-1)*'MONTH 2'!$B$2)*(1-$B$3)),IF(M927="PLACED",(((L927-1)*'MONTH 2'!$B$2)*(1-$B$3))-'MONTH 2'!$B$2,IF(J927=0,-'MONTH 2'!$B$2,-('MONTH 2'!$B$2*2))))))*E927),0))</f>
        <v>0</v>
      </c>
      <c r="U927">
        <f t="shared" si="30"/>
        <v>1</v>
      </c>
    </row>
    <row r="928" spans="8:21" ht="16" x14ac:dyDescent="0.2">
      <c r="H928" s="22"/>
      <c r="I928" s="22"/>
      <c r="J928" s="22"/>
      <c r="M928" s="17"/>
      <c r="N928" s="26">
        <f>((G928-1)*(1-(IF(H928="no",0,'MONTH 2'!$B$3)))+1)</f>
        <v>5.0000000000000044E-2</v>
      </c>
      <c r="O928" s="26">
        <f t="shared" si="29"/>
        <v>0</v>
      </c>
      <c r="P928" s="28">
        <f>IF(ISBLANK(M928),,IF(ISBLANK(F928),,(IF(M928="WON-EW",((((F928-1)*J928)*'MONTH 2'!$B$2)+('MONTH 2'!$B$2*(F928-1))),IF(M928="WON",((((F928-1)*J928)*'MONTH 2'!$B$2)+('MONTH 2'!$B$2*(F928-1))),IF(M928="PLACED",((((F928-1)*J928)*'MONTH 2'!$B$2)-'MONTH 2'!$B$2),IF(J928=0,-'MONTH 2'!$B$2,IF(J928=0,-'MONTH 2'!$B$2,-('MONTH 2'!$B$2*2)))))))*E928))</f>
        <v>0</v>
      </c>
      <c r="Q928" s="27">
        <f>IF(ISBLANK(M928),,IF(ISBLANK(G928),,(IF(M928="WON-EW",((((N928-1)*J928)*'MONTH 2'!$B$2)+('MONTH 2'!$B$2*(N928-1))),IF(M928="WON",((((N928-1)*J928)*'MONTH 2'!$B$2)+('MONTH 2'!$B$2*(N928-1))),IF(M928="PLACED",((((N928-1)*J928)*'MONTH 2'!$B$2)-'MONTH 2'!$B$2),IF(J928=0,-'MONTH 2'!$B$2,IF(J928=0,-'MONTH 2'!$B$2,-('MONTH 2'!$B$2*2)))))))*E928))</f>
        <v>0</v>
      </c>
      <c r="R928" s="27">
        <f>IF(ISBLANK(M928),,IF(U928&lt;&gt;1,((IF(M928="WON-EW",(((K928-1)*'MONTH 2'!$B$2)*(1-$B$3))+(((L928-1)*'MONTH 2'!$B$2)*(1-$B$3)),IF(M928="WON",(((K928-1)*'MONTH 2'!$B$2)*(1-$B$3)),IF(M928="PLACED",(((L928-1)*'MONTH 2'!$B$2)*(1-$B$3))-'MONTH 2'!$B$2,IF(J928=0,-'MONTH 2'!$B$2,-('MONTH 2'!$B$2*2))))))*E928),0))</f>
        <v>0</v>
      </c>
      <c r="U928">
        <f t="shared" si="30"/>
        <v>1</v>
      </c>
    </row>
    <row r="929" spans="8:21" ht="16" x14ac:dyDescent="0.2">
      <c r="H929" s="22"/>
      <c r="I929" s="22"/>
      <c r="J929" s="22"/>
      <c r="M929" s="17"/>
      <c r="N929" s="26">
        <f>((G929-1)*(1-(IF(H929="no",0,'MONTH 2'!$B$3)))+1)</f>
        <v>5.0000000000000044E-2</v>
      </c>
      <c r="O929" s="26">
        <f t="shared" si="29"/>
        <v>0</v>
      </c>
      <c r="P929" s="28">
        <f>IF(ISBLANK(M929),,IF(ISBLANK(F929),,(IF(M929="WON-EW",((((F929-1)*J929)*'MONTH 2'!$B$2)+('MONTH 2'!$B$2*(F929-1))),IF(M929="WON",((((F929-1)*J929)*'MONTH 2'!$B$2)+('MONTH 2'!$B$2*(F929-1))),IF(M929="PLACED",((((F929-1)*J929)*'MONTH 2'!$B$2)-'MONTH 2'!$B$2),IF(J929=0,-'MONTH 2'!$B$2,IF(J929=0,-'MONTH 2'!$B$2,-('MONTH 2'!$B$2*2)))))))*E929))</f>
        <v>0</v>
      </c>
      <c r="Q929" s="27">
        <f>IF(ISBLANK(M929),,IF(ISBLANK(G929),,(IF(M929="WON-EW",((((N929-1)*J929)*'MONTH 2'!$B$2)+('MONTH 2'!$B$2*(N929-1))),IF(M929="WON",((((N929-1)*J929)*'MONTH 2'!$B$2)+('MONTH 2'!$B$2*(N929-1))),IF(M929="PLACED",((((N929-1)*J929)*'MONTH 2'!$B$2)-'MONTH 2'!$B$2),IF(J929=0,-'MONTH 2'!$B$2,IF(J929=0,-'MONTH 2'!$B$2,-('MONTH 2'!$B$2*2)))))))*E929))</f>
        <v>0</v>
      </c>
      <c r="R929" s="27">
        <f>IF(ISBLANK(M929),,IF(U929&lt;&gt;1,((IF(M929="WON-EW",(((K929-1)*'MONTH 2'!$B$2)*(1-$B$3))+(((L929-1)*'MONTH 2'!$B$2)*(1-$B$3)),IF(M929="WON",(((K929-1)*'MONTH 2'!$B$2)*(1-$B$3)),IF(M929="PLACED",(((L929-1)*'MONTH 2'!$B$2)*(1-$B$3))-'MONTH 2'!$B$2,IF(J929=0,-'MONTH 2'!$B$2,-('MONTH 2'!$B$2*2))))))*E929),0))</f>
        <v>0</v>
      </c>
      <c r="U929">
        <f t="shared" si="30"/>
        <v>1</v>
      </c>
    </row>
    <row r="930" spans="8:21" ht="16" x14ac:dyDescent="0.2">
      <c r="H930" s="22"/>
      <c r="I930" s="22"/>
      <c r="J930" s="22"/>
      <c r="M930" s="17"/>
      <c r="N930" s="26">
        <f>((G930-1)*(1-(IF(H930="no",0,'MONTH 2'!$B$3)))+1)</f>
        <v>5.0000000000000044E-2</v>
      </c>
      <c r="O930" s="26">
        <f t="shared" si="29"/>
        <v>0</v>
      </c>
      <c r="P930" s="28">
        <f>IF(ISBLANK(M930),,IF(ISBLANK(F930),,(IF(M930="WON-EW",((((F930-1)*J930)*'MONTH 2'!$B$2)+('MONTH 2'!$B$2*(F930-1))),IF(M930="WON",((((F930-1)*J930)*'MONTH 2'!$B$2)+('MONTH 2'!$B$2*(F930-1))),IF(M930="PLACED",((((F930-1)*J930)*'MONTH 2'!$B$2)-'MONTH 2'!$B$2),IF(J930=0,-'MONTH 2'!$B$2,IF(J930=0,-'MONTH 2'!$B$2,-('MONTH 2'!$B$2*2)))))))*E930))</f>
        <v>0</v>
      </c>
      <c r="Q930" s="27">
        <f>IF(ISBLANK(M930),,IF(ISBLANK(G930),,(IF(M930="WON-EW",((((N930-1)*J930)*'MONTH 2'!$B$2)+('MONTH 2'!$B$2*(N930-1))),IF(M930="WON",((((N930-1)*J930)*'MONTH 2'!$B$2)+('MONTH 2'!$B$2*(N930-1))),IF(M930="PLACED",((((N930-1)*J930)*'MONTH 2'!$B$2)-'MONTH 2'!$B$2),IF(J930=0,-'MONTH 2'!$B$2,IF(J930=0,-'MONTH 2'!$B$2,-('MONTH 2'!$B$2*2)))))))*E930))</f>
        <v>0</v>
      </c>
      <c r="R930" s="27">
        <f>IF(ISBLANK(M930),,IF(U930&lt;&gt;1,((IF(M930="WON-EW",(((K930-1)*'MONTH 2'!$B$2)*(1-$B$3))+(((L930-1)*'MONTH 2'!$B$2)*(1-$B$3)),IF(M930="WON",(((K930-1)*'MONTH 2'!$B$2)*(1-$B$3)),IF(M930="PLACED",(((L930-1)*'MONTH 2'!$B$2)*(1-$B$3))-'MONTH 2'!$B$2,IF(J930=0,-'MONTH 2'!$B$2,-('MONTH 2'!$B$2*2))))))*E930),0))</f>
        <v>0</v>
      </c>
      <c r="U930">
        <f t="shared" si="30"/>
        <v>1</v>
      </c>
    </row>
    <row r="931" spans="8:21" ht="16" x14ac:dyDescent="0.2">
      <c r="H931" s="22"/>
      <c r="I931" s="22"/>
      <c r="J931" s="22"/>
      <c r="M931" s="17"/>
      <c r="N931" s="26">
        <f>((G931-1)*(1-(IF(H931="no",0,'MONTH 2'!$B$3)))+1)</f>
        <v>5.0000000000000044E-2</v>
      </c>
      <c r="O931" s="26">
        <f t="shared" ref="O931:O967" si="31">E931*IF(I931="yes",2,1)</f>
        <v>0</v>
      </c>
      <c r="P931" s="28">
        <f>IF(ISBLANK(M931),,IF(ISBLANK(F931),,(IF(M931="WON-EW",((((F931-1)*J931)*'MONTH 2'!$B$2)+('MONTH 2'!$B$2*(F931-1))),IF(M931="WON",((((F931-1)*J931)*'MONTH 2'!$B$2)+('MONTH 2'!$B$2*(F931-1))),IF(M931="PLACED",((((F931-1)*J931)*'MONTH 2'!$B$2)-'MONTH 2'!$B$2),IF(J931=0,-'MONTH 2'!$B$2,IF(J931=0,-'MONTH 2'!$B$2,-('MONTH 2'!$B$2*2)))))))*E931))</f>
        <v>0</v>
      </c>
      <c r="Q931" s="27">
        <f>IF(ISBLANK(M931),,IF(ISBLANK(G931),,(IF(M931="WON-EW",((((N931-1)*J931)*'MONTH 2'!$B$2)+('MONTH 2'!$B$2*(N931-1))),IF(M931="WON",((((N931-1)*J931)*'MONTH 2'!$B$2)+('MONTH 2'!$B$2*(N931-1))),IF(M931="PLACED",((((N931-1)*J931)*'MONTH 2'!$B$2)-'MONTH 2'!$B$2),IF(J931=0,-'MONTH 2'!$B$2,IF(J931=0,-'MONTH 2'!$B$2,-('MONTH 2'!$B$2*2)))))))*E931))</f>
        <v>0</v>
      </c>
      <c r="R931" s="27">
        <f>IF(ISBLANK(M931),,IF(U931&lt;&gt;1,((IF(M931="WON-EW",(((K931-1)*'MONTH 2'!$B$2)*(1-$B$3))+(((L931-1)*'MONTH 2'!$B$2)*(1-$B$3)),IF(M931="WON",(((K931-1)*'MONTH 2'!$B$2)*(1-$B$3)),IF(M931="PLACED",(((L931-1)*'MONTH 2'!$B$2)*(1-$B$3))-'MONTH 2'!$B$2,IF(J931=0,-'MONTH 2'!$B$2,-('MONTH 2'!$B$2*2))))))*E931),0))</f>
        <v>0</v>
      </c>
      <c r="U931">
        <f t="shared" si="30"/>
        <v>1</v>
      </c>
    </row>
    <row r="932" spans="8:21" ht="16" x14ac:dyDescent="0.2">
      <c r="H932" s="22"/>
      <c r="I932" s="22"/>
      <c r="J932" s="22"/>
      <c r="M932" s="17"/>
      <c r="N932" s="26">
        <f>((G932-1)*(1-(IF(H932="no",0,'MONTH 2'!$B$3)))+1)</f>
        <v>5.0000000000000044E-2</v>
      </c>
      <c r="O932" s="26">
        <f t="shared" si="31"/>
        <v>0</v>
      </c>
      <c r="P932" s="28">
        <f>IF(ISBLANK(M932),,IF(ISBLANK(F932),,(IF(M932="WON-EW",((((F932-1)*J932)*'MONTH 2'!$B$2)+('MONTH 2'!$B$2*(F932-1))),IF(M932="WON",((((F932-1)*J932)*'MONTH 2'!$B$2)+('MONTH 2'!$B$2*(F932-1))),IF(M932="PLACED",((((F932-1)*J932)*'MONTH 2'!$B$2)-'MONTH 2'!$B$2),IF(J932=0,-'MONTH 2'!$B$2,IF(J932=0,-'MONTH 2'!$B$2,-('MONTH 2'!$B$2*2)))))))*E932))</f>
        <v>0</v>
      </c>
      <c r="Q932" s="27">
        <f>IF(ISBLANK(M932),,IF(ISBLANK(G932),,(IF(M932="WON-EW",((((N932-1)*J932)*'MONTH 2'!$B$2)+('MONTH 2'!$B$2*(N932-1))),IF(M932="WON",((((N932-1)*J932)*'MONTH 2'!$B$2)+('MONTH 2'!$B$2*(N932-1))),IF(M932="PLACED",((((N932-1)*J932)*'MONTH 2'!$B$2)-'MONTH 2'!$B$2),IF(J932=0,-'MONTH 2'!$B$2,IF(J932=0,-'MONTH 2'!$B$2,-('MONTH 2'!$B$2*2)))))))*E932))</f>
        <v>0</v>
      </c>
      <c r="R932" s="27">
        <f>IF(ISBLANK(M932),,IF(U932&lt;&gt;1,((IF(M932="WON-EW",(((K932-1)*'MONTH 2'!$B$2)*(1-$B$3))+(((L932-1)*'MONTH 2'!$B$2)*(1-$B$3)),IF(M932="WON",(((K932-1)*'MONTH 2'!$B$2)*(1-$B$3)),IF(M932="PLACED",(((L932-1)*'MONTH 2'!$B$2)*(1-$B$3))-'MONTH 2'!$B$2,IF(J932=0,-'MONTH 2'!$B$2,-('MONTH 2'!$B$2*2))))))*E932),0))</f>
        <v>0</v>
      </c>
      <c r="U932">
        <f t="shared" si="30"/>
        <v>1</v>
      </c>
    </row>
    <row r="933" spans="8:21" ht="16" x14ac:dyDescent="0.2">
      <c r="H933" s="22"/>
      <c r="I933" s="22"/>
      <c r="J933" s="22"/>
      <c r="M933" s="17"/>
      <c r="N933" s="26">
        <f>((G933-1)*(1-(IF(H933="no",0,'MONTH 2'!$B$3)))+1)</f>
        <v>5.0000000000000044E-2</v>
      </c>
      <c r="O933" s="26">
        <f t="shared" si="31"/>
        <v>0</v>
      </c>
      <c r="P933" s="28">
        <f>IF(ISBLANK(M933),,IF(ISBLANK(F933),,(IF(M933="WON-EW",((((F933-1)*J933)*'MONTH 2'!$B$2)+('MONTH 2'!$B$2*(F933-1))),IF(M933="WON",((((F933-1)*J933)*'MONTH 2'!$B$2)+('MONTH 2'!$B$2*(F933-1))),IF(M933="PLACED",((((F933-1)*J933)*'MONTH 2'!$B$2)-'MONTH 2'!$B$2),IF(J933=0,-'MONTH 2'!$B$2,IF(J933=0,-'MONTH 2'!$B$2,-('MONTH 2'!$B$2*2)))))))*E933))</f>
        <v>0</v>
      </c>
      <c r="Q933" s="27">
        <f>IF(ISBLANK(M933),,IF(ISBLANK(G933),,(IF(M933="WON-EW",((((N933-1)*J933)*'MONTH 2'!$B$2)+('MONTH 2'!$B$2*(N933-1))),IF(M933="WON",((((N933-1)*J933)*'MONTH 2'!$B$2)+('MONTH 2'!$B$2*(N933-1))),IF(M933="PLACED",((((N933-1)*J933)*'MONTH 2'!$B$2)-'MONTH 2'!$B$2),IF(J933=0,-'MONTH 2'!$B$2,IF(J933=0,-'MONTH 2'!$B$2,-('MONTH 2'!$B$2*2)))))))*E933))</f>
        <v>0</v>
      </c>
      <c r="R933" s="27">
        <f>IF(ISBLANK(M933),,IF(U933&lt;&gt;1,((IF(M933="WON-EW",(((K933-1)*'MONTH 2'!$B$2)*(1-$B$3))+(((L933-1)*'MONTH 2'!$B$2)*(1-$B$3)),IF(M933="WON",(((K933-1)*'MONTH 2'!$B$2)*(1-$B$3)),IF(M933="PLACED",(((L933-1)*'MONTH 2'!$B$2)*(1-$B$3))-'MONTH 2'!$B$2,IF(J933=0,-'MONTH 2'!$B$2,-('MONTH 2'!$B$2*2))))))*E933),0))</f>
        <v>0</v>
      </c>
      <c r="U933">
        <f t="shared" si="30"/>
        <v>1</v>
      </c>
    </row>
    <row r="934" spans="8:21" ht="16" x14ac:dyDescent="0.2">
      <c r="H934" s="22"/>
      <c r="I934" s="22"/>
      <c r="J934" s="22"/>
      <c r="M934" s="17"/>
      <c r="N934" s="26">
        <f>((G934-1)*(1-(IF(H934="no",0,'MONTH 2'!$B$3)))+1)</f>
        <v>5.0000000000000044E-2</v>
      </c>
      <c r="O934" s="26">
        <f t="shared" si="31"/>
        <v>0</v>
      </c>
      <c r="P934" s="28">
        <f>IF(ISBLANK(M934),,IF(ISBLANK(F934),,(IF(M934="WON-EW",((((F934-1)*J934)*'MONTH 2'!$B$2)+('MONTH 2'!$B$2*(F934-1))),IF(M934="WON",((((F934-1)*J934)*'MONTH 2'!$B$2)+('MONTH 2'!$B$2*(F934-1))),IF(M934="PLACED",((((F934-1)*J934)*'MONTH 2'!$B$2)-'MONTH 2'!$B$2),IF(J934=0,-'MONTH 2'!$B$2,IF(J934=0,-'MONTH 2'!$B$2,-('MONTH 2'!$B$2*2)))))))*E934))</f>
        <v>0</v>
      </c>
      <c r="Q934" s="27">
        <f>IF(ISBLANK(M934),,IF(ISBLANK(G934),,(IF(M934="WON-EW",((((N934-1)*J934)*'MONTH 2'!$B$2)+('MONTH 2'!$B$2*(N934-1))),IF(M934="WON",((((N934-1)*J934)*'MONTH 2'!$B$2)+('MONTH 2'!$B$2*(N934-1))),IF(M934="PLACED",((((N934-1)*J934)*'MONTH 2'!$B$2)-'MONTH 2'!$B$2),IF(J934=0,-'MONTH 2'!$B$2,IF(J934=0,-'MONTH 2'!$B$2,-('MONTH 2'!$B$2*2)))))))*E934))</f>
        <v>0</v>
      </c>
      <c r="R934" s="27">
        <f>IF(ISBLANK(M934),,IF(U934&lt;&gt;1,((IF(M934="WON-EW",(((K934-1)*'MONTH 2'!$B$2)*(1-$B$3))+(((L934-1)*'MONTH 2'!$B$2)*(1-$B$3)),IF(M934="WON",(((K934-1)*'MONTH 2'!$B$2)*(1-$B$3)),IF(M934="PLACED",(((L934-1)*'MONTH 2'!$B$2)*(1-$B$3))-'MONTH 2'!$B$2,IF(J934=0,-'MONTH 2'!$B$2,-('MONTH 2'!$B$2*2))))))*E934),0))</f>
        <v>0</v>
      </c>
      <c r="U934">
        <f t="shared" si="30"/>
        <v>1</v>
      </c>
    </row>
    <row r="935" spans="8:21" ht="16" x14ac:dyDescent="0.2">
      <c r="H935" s="22"/>
      <c r="I935" s="22"/>
      <c r="J935" s="22"/>
      <c r="M935" s="17"/>
      <c r="N935" s="26">
        <f>((G935-1)*(1-(IF(H935="no",0,'MONTH 2'!$B$3)))+1)</f>
        <v>5.0000000000000044E-2</v>
      </c>
      <c r="O935" s="26">
        <f t="shared" si="31"/>
        <v>0</v>
      </c>
      <c r="P935" s="28">
        <f>IF(ISBLANK(M935),,IF(ISBLANK(F935),,(IF(M935="WON-EW",((((F935-1)*J935)*'MONTH 2'!$B$2)+('MONTH 2'!$B$2*(F935-1))),IF(M935="WON",((((F935-1)*J935)*'MONTH 2'!$B$2)+('MONTH 2'!$B$2*(F935-1))),IF(M935="PLACED",((((F935-1)*J935)*'MONTH 2'!$B$2)-'MONTH 2'!$B$2),IF(J935=0,-'MONTH 2'!$B$2,IF(J935=0,-'MONTH 2'!$B$2,-('MONTH 2'!$B$2*2)))))))*E935))</f>
        <v>0</v>
      </c>
      <c r="Q935" s="27">
        <f>IF(ISBLANK(M935),,IF(ISBLANK(G935),,(IF(M935="WON-EW",((((N935-1)*J935)*'MONTH 2'!$B$2)+('MONTH 2'!$B$2*(N935-1))),IF(M935="WON",((((N935-1)*J935)*'MONTH 2'!$B$2)+('MONTH 2'!$B$2*(N935-1))),IF(M935="PLACED",((((N935-1)*J935)*'MONTH 2'!$B$2)-'MONTH 2'!$B$2),IF(J935=0,-'MONTH 2'!$B$2,IF(J935=0,-'MONTH 2'!$B$2,-('MONTH 2'!$B$2*2)))))))*E935))</f>
        <v>0</v>
      </c>
      <c r="R935" s="27">
        <f>IF(ISBLANK(M935),,IF(U935&lt;&gt;1,((IF(M935="WON-EW",(((K935-1)*'MONTH 2'!$B$2)*(1-$B$3))+(((L935-1)*'MONTH 2'!$B$2)*(1-$B$3)),IF(M935="WON",(((K935-1)*'MONTH 2'!$B$2)*(1-$B$3)),IF(M935="PLACED",(((L935-1)*'MONTH 2'!$B$2)*(1-$B$3))-'MONTH 2'!$B$2,IF(J935=0,-'MONTH 2'!$B$2,-('MONTH 2'!$B$2*2))))))*E935),0))</f>
        <v>0</v>
      </c>
      <c r="U935">
        <f t="shared" si="30"/>
        <v>1</v>
      </c>
    </row>
    <row r="936" spans="8:21" ht="16" x14ac:dyDescent="0.2">
      <c r="H936" s="22"/>
      <c r="I936" s="22"/>
      <c r="J936" s="22"/>
      <c r="M936" s="17"/>
      <c r="N936" s="26">
        <f>((G936-1)*(1-(IF(H936="no",0,'MONTH 2'!$B$3)))+1)</f>
        <v>5.0000000000000044E-2</v>
      </c>
      <c r="O936" s="26">
        <f t="shared" si="31"/>
        <v>0</v>
      </c>
      <c r="P936" s="28">
        <f>IF(ISBLANK(M936),,IF(ISBLANK(F936),,(IF(M936="WON-EW",((((F936-1)*J936)*'MONTH 2'!$B$2)+('MONTH 2'!$B$2*(F936-1))),IF(M936="WON",((((F936-1)*J936)*'MONTH 2'!$B$2)+('MONTH 2'!$B$2*(F936-1))),IF(M936="PLACED",((((F936-1)*J936)*'MONTH 2'!$B$2)-'MONTH 2'!$B$2),IF(J936=0,-'MONTH 2'!$B$2,IF(J936=0,-'MONTH 2'!$B$2,-('MONTH 2'!$B$2*2)))))))*E936))</f>
        <v>0</v>
      </c>
      <c r="Q936" s="27">
        <f>IF(ISBLANK(M936),,IF(ISBLANK(G936),,(IF(M936="WON-EW",((((N936-1)*J936)*'MONTH 2'!$B$2)+('MONTH 2'!$B$2*(N936-1))),IF(M936="WON",((((N936-1)*J936)*'MONTH 2'!$B$2)+('MONTH 2'!$B$2*(N936-1))),IF(M936="PLACED",((((N936-1)*J936)*'MONTH 2'!$B$2)-'MONTH 2'!$B$2),IF(J936=0,-'MONTH 2'!$B$2,IF(J936=0,-'MONTH 2'!$B$2,-('MONTH 2'!$B$2*2)))))))*E936))</f>
        <v>0</v>
      </c>
      <c r="R936" s="27">
        <f>IF(ISBLANK(M936),,IF(U936&lt;&gt;1,((IF(M936="WON-EW",(((K936-1)*'MONTH 2'!$B$2)*(1-$B$3))+(((L936-1)*'MONTH 2'!$B$2)*(1-$B$3)),IF(M936="WON",(((K936-1)*'MONTH 2'!$B$2)*(1-$B$3)),IF(M936="PLACED",(((L936-1)*'MONTH 2'!$B$2)*(1-$B$3))-'MONTH 2'!$B$2,IF(J936=0,-'MONTH 2'!$B$2,-('MONTH 2'!$B$2*2))))))*E936),0))</f>
        <v>0</v>
      </c>
      <c r="U936">
        <f t="shared" si="30"/>
        <v>1</v>
      </c>
    </row>
    <row r="937" spans="8:21" ht="16" x14ac:dyDescent="0.2">
      <c r="H937" s="22"/>
      <c r="I937" s="22"/>
      <c r="J937" s="22"/>
      <c r="M937" s="17"/>
      <c r="N937" s="26">
        <f>((G937-1)*(1-(IF(H937="no",0,'MONTH 2'!$B$3)))+1)</f>
        <v>5.0000000000000044E-2</v>
      </c>
      <c r="O937" s="26">
        <f t="shared" si="31"/>
        <v>0</v>
      </c>
      <c r="P937" s="28">
        <f>IF(ISBLANK(M937),,IF(ISBLANK(F937),,(IF(M937="WON-EW",((((F937-1)*J937)*'MONTH 2'!$B$2)+('MONTH 2'!$B$2*(F937-1))),IF(M937="WON",((((F937-1)*J937)*'MONTH 2'!$B$2)+('MONTH 2'!$B$2*(F937-1))),IF(M937="PLACED",((((F937-1)*J937)*'MONTH 2'!$B$2)-'MONTH 2'!$B$2),IF(J937=0,-'MONTH 2'!$B$2,IF(J937=0,-'MONTH 2'!$B$2,-('MONTH 2'!$B$2*2)))))))*E937))</f>
        <v>0</v>
      </c>
      <c r="Q937" s="27">
        <f>IF(ISBLANK(M937),,IF(ISBLANK(G937),,(IF(M937="WON-EW",((((N937-1)*J937)*'MONTH 2'!$B$2)+('MONTH 2'!$B$2*(N937-1))),IF(M937="WON",((((N937-1)*J937)*'MONTH 2'!$B$2)+('MONTH 2'!$B$2*(N937-1))),IF(M937="PLACED",((((N937-1)*J937)*'MONTH 2'!$B$2)-'MONTH 2'!$B$2),IF(J937=0,-'MONTH 2'!$B$2,IF(J937=0,-'MONTH 2'!$B$2,-('MONTH 2'!$B$2*2)))))))*E937))</f>
        <v>0</v>
      </c>
      <c r="R937" s="27">
        <f>IF(ISBLANK(M937),,IF(U937&lt;&gt;1,((IF(M937="WON-EW",(((K937-1)*'MONTH 2'!$B$2)*(1-$B$3))+(((L937-1)*'MONTH 2'!$B$2)*(1-$B$3)),IF(M937="WON",(((K937-1)*'MONTH 2'!$B$2)*(1-$B$3)),IF(M937="PLACED",(((L937-1)*'MONTH 2'!$B$2)*(1-$B$3))-'MONTH 2'!$B$2,IF(J937=0,-'MONTH 2'!$B$2,-('MONTH 2'!$B$2*2))))))*E937),0))</f>
        <v>0</v>
      </c>
      <c r="U937">
        <f t="shared" si="30"/>
        <v>1</v>
      </c>
    </row>
    <row r="938" spans="8:21" ht="16" x14ac:dyDescent="0.2">
      <c r="H938" s="22"/>
      <c r="I938" s="22"/>
      <c r="J938" s="22"/>
      <c r="M938" s="17"/>
      <c r="N938" s="26">
        <f>((G938-1)*(1-(IF(H938="no",0,'MONTH 2'!$B$3)))+1)</f>
        <v>5.0000000000000044E-2</v>
      </c>
      <c r="O938" s="26">
        <f t="shared" si="31"/>
        <v>0</v>
      </c>
      <c r="P938" s="28">
        <f>IF(ISBLANK(M938),,IF(ISBLANK(F938),,(IF(M938="WON-EW",((((F938-1)*J938)*'MONTH 2'!$B$2)+('MONTH 2'!$B$2*(F938-1))),IF(M938="WON",((((F938-1)*J938)*'MONTH 2'!$B$2)+('MONTH 2'!$B$2*(F938-1))),IF(M938="PLACED",((((F938-1)*J938)*'MONTH 2'!$B$2)-'MONTH 2'!$B$2),IF(J938=0,-'MONTH 2'!$B$2,IF(J938=0,-'MONTH 2'!$B$2,-('MONTH 2'!$B$2*2)))))))*E938))</f>
        <v>0</v>
      </c>
      <c r="Q938" s="27">
        <f>IF(ISBLANK(M938),,IF(ISBLANK(G938),,(IF(M938="WON-EW",((((N938-1)*J938)*'MONTH 2'!$B$2)+('MONTH 2'!$B$2*(N938-1))),IF(M938="WON",((((N938-1)*J938)*'MONTH 2'!$B$2)+('MONTH 2'!$B$2*(N938-1))),IF(M938="PLACED",((((N938-1)*J938)*'MONTH 2'!$B$2)-'MONTH 2'!$B$2),IF(J938=0,-'MONTH 2'!$B$2,IF(J938=0,-'MONTH 2'!$B$2,-('MONTH 2'!$B$2*2)))))))*E938))</f>
        <v>0</v>
      </c>
      <c r="R938" s="27">
        <f>IF(ISBLANK(M938),,IF(U938&lt;&gt;1,((IF(M938="WON-EW",(((K938-1)*'MONTH 2'!$B$2)*(1-$B$3))+(((L938-1)*'MONTH 2'!$B$2)*(1-$B$3)),IF(M938="WON",(((K938-1)*'MONTH 2'!$B$2)*(1-$B$3)),IF(M938="PLACED",(((L938-1)*'MONTH 2'!$B$2)*(1-$B$3))-'MONTH 2'!$B$2,IF(J938=0,-'MONTH 2'!$B$2,-('MONTH 2'!$B$2*2))))))*E938),0))</f>
        <v>0</v>
      </c>
      <c r="U938">
        <f t="shared" si="30"/>
        <v>1</v>
      </c>
    </row>
    <row r="939" spans="8:21" ht="16" x14ac:dyDescent="0.2">
      <c r="H939" s="22"/>
      <c r="I939" s="22"/>
      <c r="J939" s="22"/>
      <c r="M939" s="17"/>
      <c r="N939" s="26">
        <f>((G939-1)*(1-(IF(H939="no",0,'MONTH 2'!$B$3)))+1)</f>
        <v>5.0000000000000044E-2</v>
      </c>
      <c r="O939" s="26">
        <f t="shared" si="31"/>
        <v>0</v>
      </c>
      <c r="P939" s="28">
        <f>IF(ISBLANK(M939),,IF(ISBLANK(F939),,(IF(M939="WON-EW",((((F939-1)*J939)*'MONTH 2'!$B$2)+('MONTH 2'!$B$2*(F939-1))),IF(M939="WON",((((F939-1)*J939)*'MONTH 2'!$B$2)+('MONTH 2'!$B$2*(F939-1))),IF(M939="PLACED",((((F939-1)*J939)*'MONTH 2'!$B$2)-'MONTH 2'!$B$2),IF(J939=0,-'MONTH 2'!$B$2,IF(J939=0,-'MONTH 2'!$B$2,-('MONTH 2'!$B$2*2)))))))*E939))</f>
        <v>0</v>
      </c>
      <c r="Q939" s="27">
        <f>IF(ISBLANK(M939),,IF(ISBLANK(G939),,(IF(M939="WON-EW",((((N939-1)*J939)*'MONTH 2'!$B$2)+('MONTH 2'!$B$2*(N939-1))),IF(M939="WON",((((N939-1)*J939)*'MONTH 2'!$B$2)+('MONTH 2'!$B$2*(N939-1))),IF(M939="PLACED",((((N939-1)*J939)*'MONTH 2'!$B$2)-'MONTH 2'!$B$2),IF(J939=0,-'MONTH 2'!$B$2,IF(J939=0,-'MONTH 2'!$B$2,-('MONTH 2'!$B$2*2)))))))*E939))</f>
        <v>0</v>
      </c>
      <c r="R939" s="27">
        <f>IF(ISBLANK(M939),,IF(U939&lt;&gt;1,((IF(M939="WON-EW",(((K939-1)*'MONTH 2'!$B$2)*(1-$B$3))+(((L939-1)*'MONTH 2'!$B$2)*(1-$B$3)),IF(M939="WON",(((K939-1)*'MONTH 2'!$B$2)*(1-$B$3)),IF(M939="PLACED",(((L939-1)*'MONTH 2'!$B$2)*(1-$B$3))-'MONTH 2'!$B$2,IF(J939=0,-'MONTH 2'!$B$2,-('MONTH 2'!$B$2*2))))))*E939),0))</f>
        <v>0</v>
      </c>
      <c r="U939">
        <f t="shared" si="30"/>
        <v>1</v>
      </c>
    </row>
    <row r="940" spans="8:21" ht="16" x14ac:dyDescent="0.2">
      <c r="H940" s="22"/>
      <c r="I940" s="22"/>
      <c r="J940" s="22"/>
      <c r="M940" s="17"/>
      <c r="N940" s="26">
        <f>((G940-1)*(1-(IF(H940="no",0,'MONTH 2'!$B$3)))+1)</f>
        <v>5.0000000000000044E-2</v>
      </c>
      <c r="O940" s="26">
        <f t="shared" si="31"/>
        <v>0</v>
      </c>
      <c r="P940" s="28">
        <f>IF(ISBLANK(M940),,IF(ISBLANK(F940),,(IF(M940="WON-EW",((((F940-1)*J940)*'MONTH 2'!$B$2)+('MONTH 2'!$B$2*(F940-1))),IF(M940="WON",((((F940-1)*J940)*'MONTH 2'!$B$2)+('MONTH 2'!$B$2*(F940-1))),IF(M940="PLACED",((((F940-1)*J940)*'MONTH 2'!$B$2)-'MONTH 2'!$B$2),IF(J940=0,-'MONTH 2'!$B$2,IF(J940=0,-'MONTH 2'!$B$2,-('MONTH 2'!$B$2*2)))))))*E940))</f>
        <v>0</v>
      </c>
      <c r="Q940" s="27">
        <f>IF(ISBLANK(M940),,IF(ISBLANK(G940),,(IF(M940="WON-EW",((((N940-1)*J940)*'MONTH 2'!$B$2)+('MONTH 2'!$B$2*(N940-1))),IF(M940="WON",((((N940-1)*J940)*'MONTH 2'!$B$2)+('MONTH 2'!$B$2*(N940-1))),IF(M940="PLACED",((((N940-1)*J940)*'MONTH 2'!$B$2)-'MONTH 2'!$B$2),IF(J940=0,-'MONTH 2'!$B$2,IF(J940=0,-'MONTH 2'!$B$2,-('MONTH 2'!$B$2*2)))))))*E940))</f>
        <v>0</v>
      </c>
      <c r="R940" s="27">
        <f>IF(ISBLANK(M940),,IF(U940&lt;&gt;1,((IF(M940="WON-EW",(((K940-1)*'MONTH 2'!$B$2)*(1-$B$3))+(((L940-1)*'MONTH 2'!$B$2)*(1-$B$3)),IF(M940="WON",(((K940-1)*'MONTH 2'!$B$2)*(1-$B$3)),IF(M940="PLACED",(((L940-1)*'MONTH 2'!$B$2)*(1-$B$3))-'MONTH 2'!$B$2,IF(J940=0,-'MONTH 2'!$B$2,-('MONTH 2'!$B$2*2))))))*E940),0))</f>
        <v>0</v>
      </c>
      <c r="U940">
        <f t="shared" si="30"/>
        <v>1</v>
      </c>
    </row>
    <row r="941" spans="8:21" ht="16" x14ac:dyDescent="0.2">
      <c r="H941" s="22"/>
      <c r="I941" s="22"/>
      <c r="J941" s="22"/>
      <c r="M941" s="17"/>
      <c r="N941" s="26">
        <f>((G941-1)*(1-(IF(H941="no",0,'MONTH 2'!$B$3)))+1)</f>
        <v>5.0000000000000044E-2</v>
      </c>
      <c r="O941" s="26">
        <f t="shared" si="31"/>
        <v>0</v>
      </c>
      <c r="P941" s="28">
        <f>IF(ISBLANK(M941),,IF(ISBLANK(F941),,(IF(M941="WON-EW",((((F941-1)*J941)*'MONTH 2'!$B$2)+('MONTH 2'!$B$2*(F941-1))),IF(M941="WON",((((F941-1)*J941)*'MONTH 2'!$B$2)+('MONTH 2'!$B$2*(F941-1))),IF(M941="PLACED",((((F941-1)*J941)*'MONTH 2'!$B$2)-'MONTH 2'!$B$2),IF(J941=0,-'MONTH 2'!$B$2,IF(J941=0,-'MONTH 2'!$B$2,-('MONTH 2'!$B$2*2)))))))*E941))</f>
        <v>0</v>
      </c>
      <c r="Q941" s="27">
        <f>IF(ISBLANK(M941),,IF(ISBLANK(G941),,(IF(M941="WON-EW",((((N941-1)*J941)*'MONTH 2'!$B$2)+('MONTH 2'!$B$2*(N941-1))),IF(M941="WON",((((N941-1)*J941)*'MONTH 2'!$B$2)+('MONTH 2'!$B$2*(N941-1))),IF(M941="PLACED",((((N941-1)*J941)*'MONTH 2'!$B$2)-'MONTH 2'!$B$2),IF(J941=0,-'MONTH 2'!$B$2,IF(J941=0,-'MONTH 2'!$B$2,-('MONTH 2'!$B$2*2)))))))*E941))</f>
        <v>0</v>
      </c>
      <c r="R941" s="27">
        <f>IF(ISBLANK(M941),,IF(U941&lt;&gt;1,((IF(M941="WON-EW",(((K941-1)*'MONTH 2'!$B$2)*(1-$B$3))+(((L941-1)*'MONTH 2'!$B$2)*(1-$B$3)),IF(M941="WON",(((K941-1)*'MONTH 2'!$B$2)*(1-$B$3)),IF(M941="PLACED",(((L941-1)*'MONTH 2'!$B$2)*(1-$B$3))-'MONTH 2'!$B$2,IF(J941=0,-'MONTH 2'!$B$2,-('MONTH 2'!$B$2*2))))))*E941),0))</f>
        <v>0</v>
      </c>
      <c r="U941">
        <f t="shared" si="30"/>
        <v>1</v>
      </c>
    </row>
    <row r="942" spans="8:21" ht="16" x14ac:dyDescent="0.2">
      <c r="H942" s="22"/>
      <c r="I942" s="22"/>
      <c r="J942" s="22"/>
      <c r="M942" s="17"/>
      <c r="N942" s="26">
        <f>((G942-1)*(1-(IF(H942="no",0,'MONTH 2'!$B$3)))+1)</f>
        <v>5.0000000000000044E-2</v>
      </c>
      <c r="O942" s="26">
        <f t="shared" si="31"/>
        <v>0</v>
      </c>
      <c r="P942" s="28">
        <f>IF(ISBLANK(M942),,IF(ISBLANK(F942),,(IF(M942="WON-EW",((((F942-1)*J942)*'MONTH 2'!$B$2)+('MONTH 2'!$B$2*(F942-1))),IF(M942="WON",((((F942-1)*J942)*'MONTH 2'!$B$2)+('MONTH 2'!$B$2*(F942-1))),IF(M942="PLACED",((((F942-1)*J942)*'MONTH 2'!$B$2)-'MONTH 2'!$B$2),IF(J942=0,-'MONTH 2'!$B$2,IF(J942=0,-'MONTH 2'!$B$2,-('MONTH 2'!$B$2*2)))))))*E942))</f>
        <v>0</v>
      </c>
      <c r="Q942" s="27">
        <f>IF(ISBLANK(M942),,IF(ISBLANK(G942),,(IF(M942="WON-EW",((((N942-1)*J942)*'MONTH 2'!$B$2)+('MONTH 2'!$B$2*(N942-1))),IF(M942="WON",((((N942-1)*J942)*'MONTH 2'!$B$2)+('MONTH 2'!$B$2*(N942-1))),IF(M942="PLACED",((((N942-1)*J942)*'MONTH 2'!$B$2)-'MONTH 2'!$B$2),IF(J942=0,-'MONTH 2'!$B$2,IF(J942=0,-'MONTH 2'!$B$2,-('MONTH 2'!$B$2*2)))))))*E942))</f>
        <v>0</v>
      </c>
      <c r="R942" s="27">
        <f>IF(ISBLANK(M942),,IF(U942&lt;&gt;1,((IF(M942="WON-EW",(((K942-1)*'MONTH 2'!$B$2)*(1-$B$3))+(((L942-1)*'MONTH 2'!$B$2)*(1-$B$3)),IF(M942="WON",(((K942-1)*'MONTH 2'!$B$2)*(1-$B$3)),IF(M942="PLACED",(((L942-1)*'MONTH 2'!$B$2)*(1-$B$3))-'MONTH 2'!$B$2,IF(J942=0,-'MONTH 2'!$B$2,-('MONTH 2'!$B$2*2))))))*E942),0))</f>
        <v>0</v>
      </c>
      <c r="U942">
        <f t="shared" si="30"/>
        <v>1</v>
      </c>
    </row>
    <row r="943" spans="8:21" ht="16" x14ac:dyDescent="0.2">
      <c r="H943" s="22"/>
      <c r="I943" s="22"/>
      <c r="J943" s="22"/>
      <c r="M943" s="17"/>
      <c r="N943" s="26">
        <f>((G943-1)*(1-(IF(H943="no",0,'MONTH 2'!$B$3)))+1)</f>
        <v>5.0000000000000044E-2</v>
      </c>
      <c r="O943" s="26">
        <f t="shared" si="31"/>
        <v>0</v>
      </c>
      <c r="P943" s="28">
        <f>IF(ISBLANK(M943),,IF(ISBLANK(F943),,(IF(M943="WON-EW",((((F943-1)*J943)*'MONTH 2'!$B$2)+('MONTH 2'!$B$2*(F943-1))),IF(M943="WON",((((F943-1)*J943)*'MONTH 2'!$B$2)+('MONTH 2'!$B$2*(F943-1))),IF(M943="PLACED",((((F943-1)*J943)*'MONTH 2'!$B$2)-'MONTH 2'!$B$2),IF(J943=0,-'MONTH 2'!$B$2,IF(J943=0,-'MONTH 2'!$B$2,-('MONTH 2'!$B$2*2)))))))*E943))</f>
        <v>0</v>
      </c>
      <c r="Q943" s="27">
        <f>IF(ISBLANK(M943),,IF(ISBLANK(G943),,(IF(M943="WON-EW",((((N943-1)*J943)*'MONTH 2'!$B$2)+('MONTH 2'!$B$2*(N943-1))),IF(M943="WON",((((N943-1)*J943)*'MONTH 2'!$B$2)+('MONTH 2'!$B$2*(N943-1))),IF(M943="PLACED",((((N943-1)*J943)*'MONTH 2'!$B$2)-'MONTH 2'!$B$2),IF(J943=0,-'MONTH 2'!$B$2,IF(J943=0,-'MONTH 2'!$B$2,-('MONTH 2'!$B$2*2)))))))*E943))</f>
        <v>0</v>
      </c>
      <c r="R943" s="27">
        <f>IF(ISBLANK(M943),,IF(U943&lt;&gt;1,((IF(M943="WON-EW",(((K943-1)*'MONTH 2'!$B$2)*(1-$B$3))+(((L943-1)*'MONTH 2'!$B$2)*(1-$B$3)),IF(M943="WON",(((K943-1)*'MONTH 2'!$B$2)*(1-$B$3)),IF(M943="PLACED",(((L943-1)*'MONTH 2'!$B$2)*(1-$B$3))-'MONTH 2'!$B$2,IF(J943=0,-'MONTH 2'!$B$2,-('MONTH 2'!$B$2*2))))))*E943),0))</f>
        <v>0</v>
      </c>
      <c r="U943">
        <f t="shared" si="30"/>
        <v>1</v>
      </c>
    </row>
    <row r="944" spans="8:21" ht="16" x14ac:dyDescent="0.2">
      <c r="H944" s="22"/>
      <c r="I944" s="22"/>
      <c r="J944" s="22"/>
      <c r="M944" s="17"/>
      <c r="N944" s="26">
        <f>((G944-1)*(1-(IF(H944="no",0,'MONTH 2'!$B$3)))+1)</f>
        <v>5.0000000000000044E-2</v>
      </c>
      <c r="O944" s="26">
        <f t="shared" si="31"/>
        <v>0</v>
      </c>
      <c r="P944" s="28">
        <f>IF(ISBLANK(M944),,IF(ISBLANK(F944),,(IF(M944="WON-EW",((((F944-1)*J944)*'MONTH 2'!$B$2)+('MONTH 2'!$B$2*(F944-1))),IF(M944="WON",((((F944-1)*J944)*'MONTH 2'!$B$2)+('MONTH 2'!$B$2*(F944-1))),IF(M944="PLACED",((((F944-1)*J944)*'MONTH 2'!$B$2)-'MONTH 2'!$B$2),IF(J944=0,-'MONTH 2'!$B$2,IF(J944=0,-'MONTH 2'!$B$2,-('MONTH 2'!$B$2*2)))))))*E944))</f>
        <v>0</v>
      </c>
      <c r="Q944" s="27">
        <f>IF(ISBLANK(M944),,IF(ISBLANK(G944),,(IF(M944="WON-EW",((((N944-1)*J944)*'MONTH 2'!$B$2)+('MONTH 2'!$B$2*(N944-1))),IF(M944="WON",((((N944-1)*J944)*'MONTH 2'!$B$2)+('MONTH 2'!$B$2*(N944-1))),IF(M944="PLACED",((((N944-1)*J944)*'MONTH 2'!$B$2)-'MONTH 2'!$B$2),IF(J944=0,-'MONTH 2'!$B$2,IF(J944=0,-'MONTH 2'!$B$2,-('MONTH 2'!$B$2*2)))))))*E944))</f>
        <v>0</v>
      </c>
      <c r="R944" s="27">
        <f>IF(ISBLANK(M944),,IF(U944&lt;&gt;1,((IF(M944="WON-EW",(((K944-1)*'MONTH 2'!$B$2)*(1-$B$3))+(((L944-1)*'MONTH 2'!$B$2)*(1-$B$3)),IF(M944="WON",(((K944-1)*'MONTH 2'!$B$2)*(1-$B$3)),IF(M944="PLACED",(((L944-1)*'MONTH 2'!$B$2)*(1-$B$3))-'MONTH 2'!$B$2,IF(J944=0,-'MONTH 2'!$B$2,-('MONTH 2'!$B$2*2))))))*E944),0))</f>
        <v>0</v>
      </c>
      <c r="U944">
        <f t="shared" si="30"/>
        <v>1</v>
      </c>
    </row>
    <row r="945" spans="8:21" ht="16" x14ac:dyDescent="0.2">
      <c r="H945" s="22"/>
      <c r="I945" s="22"/>
      <c r="J945" s="22"/>
      <c r="M945" s="17"/>
      <c r="N945" s="26">
        <f>((G945-1)*(1-(IF(H945="no",0,'MONTH 2'!$B$3)))+1)</f>
        <v>5.0000000000000044E-2</v>
      </c>
      <c r="O945" s="26">
        <f t="shared" si="31"/>
        <v>0</v>
      </c>
      <c r="P945" s="28">
        <f>IF(ISBLANK(M945),,IF(ISBLANK(F945),,(IF(M945="WON-EW",((((F945-1)*J945)*'MONTH 2'!$B$2)+('MONTH 2'!$B$2*(F945-1))),IF(M945="WON",((((F945-1)*J945)*'MONTH 2'!$B$2)+('MONTH 2'!$B$2*(F945-1))),IF(M945="PLACED",((((F945-1)*J945)*'MONTH 2'!$B$2)-'MONTH 2'!$B$2),IF(J945=0,-'MONTH 2'!$B$2,IF(J945=0,-'MONTH 2'!$B$2,-('MONTH 2'!$B$2*2)))))))*E945))</f>
        <v>0</v>
      </c>
      <c r="Q945" s="27">
        <f>IF(ISBLANK(M945),,IF(ISBLANK(G945),,(IF(M945="WON-EW",((((N945-1)*J945)*'MONTH 2'!$B$2)+('MONTH 2'!$B$2*(N945-1))),IF(M945="WON",((((N945-1)*J945)*'MONTH 2'!$B$2)+('MONTH 2'!$B$2*(N945-1))),IF(M945="PLACED",((((N945-1)*J945)*'MONTH 2'!$B$2)-'MONTH 2'!$B$2),IF(J945=0,-'MONTH 2'!$B$2,IF(J945=0,-'MONTH 2'!$B$2,-('MONTH 2'!$B$2*2)))))))*E945))</f>
        <v>0</v>
      </c>
      <c r="R945" s="27">
        <f>IF(ISBLANK(M945),,IF(U945&lt;&gt;1,((IF(M945="WON-EW",(((K945-1)*'MONTH 2'!$B$2)*(1-$B$3))+(((L945-1)*'MONTH 2'!$B$2)*(1-$B$3)),IF(M945="WON",(((K945-1)*'MONTH 2'!$B$2)*(1-$B$3)),IF(M945="PLACED",(((L945-1)*'MONTH 2'!$B$2)*(1-$B$3))-'MONTH 2'!$B$2,IF(J945=0,-'MONTH 2'!$B$2,-('MONTH 2'!$B$2*2))))))*E945),0))</f>
        <v>0</v>
      </c>
      <c r="U945">
        <f t="shared" si="30"/>
        <v>1</v>
      </c>
    </row>
    <row r="946" spans="8:21" ht="16" x14ac:dyDescent="0.2">
      <c r="H946" s="22"/>
      <c r="I946" s="22"/>
      <c r="J946" s="22"/>
      <c r="M946" s="17"/>
      <c r="N946" s="26">
        <f>((G946-1)*(1-(IF(H946="no",0,'MONTH 2'!$B$3)))+1)</f>
        <v>5.0000000000000044E-2</v>
      </c>
      <c r="O946" s="26">
        <f t="shared" si="31"/>
        <v>0</v>
      </c>
      <c r="P946" s="28">
        <f>IF(ISBLANK(M946),,IF(ISBLANK(F946),,(IF(M946="WON-EW",((((F946-1)*J946)*'MONTH 2'!$B$2)+('MONTH 2'!$B$2*(F946-1))),IF(M946="WON",((((F946-1)*J946)*'MONTH 2'!$B$2)+('MONTH 2'!$B$2*(F946-1))),IF(M946="PLACED",((((F946-1)*J946)*'MONTH 2'!$B$2)-'MONTH 2'!$B$2),IF(J946=0,-'MONTH 2'!$B$2,IF(J946=0,-'MONTH 2'!$B$2,-('MONTH 2'!$B$2*2)))))))*E946))</f>
        <v>0</v>
      </c>
      <c r="Q946" s="27">
        <f>IF(ISBLANK(M946),,IF(ISBLANK(G946),,(IF(M946="WON-EW",((((N946-1)*J946)*'MONTH 2'!$B$2)+('MONTH 2'!$B$2*(N946-1))),IF(M946="WON",((((N946-1)*J946)*'MONTH 2'!$B$2)+('MONTH 2'!$B$2*(N946-1))),IF(M946="PLACED",((((N946-1)*J946)*'MONTH 2'!$B$2)-'MONTH 2'!$B$2),IF(J946=0,-'MONTH 2'!$B$2,IF(J946=0,-'MONTH 2'!$B$2,-('MONTH 2'!$B$2*2)))))))*E946))</f>
        <v>0</v>
      </c>
      <c r="R946" s="27">
        <f>IF(ISBLANK(M946),,IF(U946&lt;&gt;1,((IF(M946="WON-EW",(((K946-1)*'MONTH 2'!$B$2)*(1-$B$3))+(((L946-1)*'MONTH 2'!$B$2)*(1-$B$3)),IF(M946="WON",(((K946-1)*'MONTH 2'!$B$2)*(1-$B$3)),IF(M946="PLACED",(((L946-1)*'MONTH 2'!$B$2)*(1-$B$3))-'MONTH 2'!$B$2,IF(J946=0,-'MONTH 2'!$B$2,-('MONTH 2'!$B$2*2))))))*E946),0))</f>
        <v>0</v>
      </c>
      <c r="U946">
        <f t="shared" si="30"/>
        <v>1</v>
      </c>
    </row>
    <row r="947" spans="8:21" ht="16" x14ac:dyDescent="0.2">
      <c r="H947" s="22"/>
      <c r="I947" s="22"/>
      <c r="J947" s="22"/>
      <c r="M947" s="17"/>
      <c r="N947" s="26">
        <f>((G947-1)*(1-(IF(H947="no",0,'MONTH 2'!$B$3)))+1)</f>
        <v>5.0000000000000044E-2</v>
      </c>
      <c r="O947" s="26">
        <f t="shared" si="31"/>
        <v>0</v>
      </c>
      <c r="P947" s="28">
        <f>IF(ISBLANK(M947),,IF(ISBLANK(F947),,(IF(M947="WON-EW",((((F947-1)*J947)*'MONTH 2'!$B$2)+('MONTH 2'!$B$2*(F947-1))),IF(M947="WON",((((F947-1)*J947)*'MONTH 2'!$B$2)+('MONTH 2'!$B$2*(F947-1))),IF(M947="PLACED",((((F947-1)*J947)*'MONTH 2'!$B$2)-'MONTH 2'!$B$2),IF(J947=0,-'MONTH 2'!$B$2,IF(J947=0,-'MONTH 2'!$B$2,-('MONTH 2'!$B$2*2)))))))*E947))</f>
        <v>0</v>
      </c>
      <c r="Q947" s="27">
        <f>IF(ISBLANK(M947),,IF(ISBLANK(G947),,(IF(M947="WON-EW",((((N947-1)*J947)*'MONTH 2'!$B$2)+('MONTH 2'!$B$2*(N947-1))),IF(M947="WON",((((N947-1)*J947)*'MONTH 2'!$B$2)+('MONTH 2'!$B$2*(N947-1))),IF(M947="PLACED",((((N947-1)*J947)*'MONTH 2'!$B$2)-'MONTH 2'!$B$2),IF(J947=0,-'MONTH 2'!$B$2,IF(J947=0,-'MONTH 2'!$B$2,-('MONTH 2'!$B$2*2)))))))*E947))</f>
        <v>0</v>
      </c>
      <c r="R947" s="27">
        <f>IF(ISBLANK(M947),,IF(U947&lt;&gt;1,((IF(M947="WON-EW",(((K947-1)*'MONTH 2'!$B$2)*(1-$B$3))+(((L947-1)*'MONTH 2'!$B$2)*(1-$B$3)),IF(M947="WON",(((K947-1)*'MONTH 2'!$B$2)*(1-$B$3)),IF(M947="PLACED",(((L947-1)*'MONTH 2'!$B$2)*(1-$B$3))-'MONTH 2'!$B$2,IF(J947=0,-'MONTH 2'!$B$2,-('MONTH 2'!$B$2*2))))))*E947),0))</f>
        <v>0</v>
      </c>
      <c r="U947">
        <f t="shared" si="30"/>
        <v>1</v>
      </c>
    </row>
    <row r="948" spans="8:21" ht="16" x14ac:dyDescent="0.2">
      <c r="H948" s="22"/>
      <c r="I948" s="22"/>
      <c r="J948" s="22"/>
      <c r="M948" s="17"/>
      <c r="N948" s="26">
        <f>((G948-1)*(1-(IF(H948="no",0,'MONTH 2'!$B$3)))+1)</f>
        <v>5.0000000000000044E-2</v>
      </c>
      <c r="O948" s="26">
        <f t="shared" si="31"/>
        <v>0</v>
      </c>
      <c r="P948" s="28">
        <f>IF(ISBLANK(M948),,IF(ISBLANK(F948),,(IF(M948="WON-EW",((((F948-1)*J948)*'MONTH 2'!$B$2)+('MONTH 2'!$B$2*(F948-1))),IF(M948="WON",((((F948-1)*J948)*'MONTH 2'!$B$2)+('MONTH 2'!$B$2*(F948-1))),IF(M948="PLACED",((((F948-1)*J948)*'MONTH 2'!$B$2)-'MONTH 2'!$B$2),IF(J948=0,-'MONTH 2'!$B$2,IF(J948=0,-'MONTH 2'!$B$2,-('MONTH 2'!$B$2*2)))))))*E948))</f>
        <v>0</v>
      </c>
      <c r="Q948" s="27">
        <f>IF(ISBLANK(M948),,IF(ISBLANK(G948),,(IF(M948="WON-EW",((((N948-1)*J948)*'MONTH 2'!$B$2)+('MONTH 2'!$B$2*(N948-1))),IF(M948="WON",((((N948-1)*J948)*'MONTH 2'!$B$2)+('MONTH 2'!$B$2*(N948-1))),IF(M948="PLACED",((((N948-1)*J948)*'MONTH 2'!$B$2)-'MONTH 2'!$B$2),IF(J948=0,-'MONTH 2'!$B$2,IF(J948=0,-'MONTH 2'!$B$2,-('MONTH 2'!$B$2*2)))))))*E948))</f>
        <v>0</v>
      </c>
      <c r="R948" s="27">
        <f>IF(ISBLANK(M948),,IF(U948&lt;&gt;1,((IF(M948="WON-EW",(((K948-1)*'MONTH 2'!$B$2)*(1-$B$3))+(((L948-1)*'MONTH 2'!$B$2)*(1-$B$3)),IF(M948="WON",(((K948-1)*'MONTH 2'!$B$2)*(1-$B$3)),IF(M948="PLACED",(((L948-1)*'MONTH 2'!$B$2)*(1-$B$3))-'MONTH 2'!$B$2,IF(J948=0,-'MONTH 2'!$B$2,-('MONTH 2'!$B$2*2))))))*E948),0))</f>
        <v>0</v>
      </c>
      <c r="U948">
        <f t="shared" si="30"/>
        <v>1</v>
      </c>
    </row>
    <row r="949" spans="8:21" ht="16" x14ac:dyDescent="0.2">
      <c r="H949" s="22"/>
      <c r="I949" s="22"/>
      <c r="J949" s="22"/>
      <c r="M949" s="17"/>
      <c r="N949" s="26">
        <f>((G949-1)*(1-(IF(H949="no",0,'MONTH 2'!$B$3)))+1)</f>
        <v>5.0000000000000044E-2</v>
      </c>
      <c r="O949" s="26">
        <f t="shared" si="31"/>
        <v>0</v>
      </c>
      <c r="P949" s="28">
        <f>IF(ISBLANK(M949),,IF(ISBLANK(F949),,(IF(M949="WON-EW",((((F949-1)*J949)*'MONTH 2'!$B$2)+('MONTH 2'!$B$2*(F949-1))),IF(M949="WON",((((F949-1)*J949)*'MONTH 2'!$B$2)+('MONTH 2'!$B$2*(F949-1))),IF(M949="PLACED",((((F949-1)*J949)*'MONTH 2'!$B$2)-'MONTH 2'!$B$2),IF(J949=0,-'MONTH 2'!$B$2,IF(J949=0,-'MONTH 2'!$B$2,-('MONTH 2'!$B$2*2)))))))*E949))</f>
        <v>0</v>
      </c>
      <c r="Q949" s="27">
        <f>IF(ISBLANK(M949),,IF(ISBLANK(G949),,(IF(M949="WON-EW",((((N949-1)*J949)*'MONTH 2'!$B$2)+('MONTH 2'!$B$2*(N949-1))),IF(M949="WON",((((N949-1)*J949)*'MONTH 2'!$B$2)+('MONTH 2'!$B$2*(N949-1))),IF(M949="PLACED",((((N949-1)*J949)*'MONTH 2'!$B$2)-'MONTH 2'!$B$2),IF(J949=0,-'MONTH 2'!$B$2,IF(J949=0,-'MONTH 2'!$B$2,-('MONTH 2'!$B$2*2)))))))*E949))</f>
        <v>0</v>
      </c>
      <c r="R949" s="27">
        <f>IF(ISBLANK(M949),,IF(U949&lt;&gt;1,((IF(M949="WON-EW",(((K949-1)*'MONTH 2'!$B$2)*(1-$B$3))+(((L949-1)*'MONTH 2'!$B$2)*(1-$B$3)),IF(M949="WON",(((K949-1)*'MONTH 2'!$B$2)*(1-$B$3)),IF(M949="PLACED",(((L949-1)*'MONTH 2'!$B$2)*(1-$B$3))-'MONTH 2'!$B$2,IF(J949=0,-'MONTH 2'!$B$2,-('MONTH 2'!$B$2*2))))))*E949),0))</f>
        <v>0</v>
      </c>
      <c r="U949">
        <f t="shared" si="30"/>
        <v>1</v>
      </c>
    </row>
    <row r="950" spans="8:21" ht="16" x14ac:dyDescent="0.2">
      <c r="H950" s="22"/>
      <c r="I950" s="22"/>
      <c r="J950" s="22"/>
      <c r="M950" s="17"/>
      <c r="N950" s="26">
        <f>((G950-1)*(1-(IF(H950="no",0,'MONTH 2'!$B$3)))+1)</f>
        <v>5.0000000000000044E-2</v>
      </c>
      <c r="O950" s="26">
        <f t="shared" si="31"/>
        <v>0</v>
      </c>
      <c r="P950" s="28">
        <f>IF(ISBLANK(M950),,IF(ISBLANK(F950),,(IF(M950="WON-EW",((((F950-1)*J950)*'MONTH 2'!$B$2)+('MONTH 2'!$B$2*(F950-1))),IF(M950="WON",((((F950-1)*J950)*'MONTH 2'!$B$2)+('MONTH 2'!$B$2*(F950-1))),IF(M950="PLACED",((((F950-1)*J950)*'MONTH 2'!$B$2)-'MONTH 2'!$B$2),IF(J950=0,-'MONTH 2'!$B$2,IF(J950=0,-'MONTH 2'!$B$2,-('MONTH 2'!$B$2*2)))))))*E950))</f>
        <v>0</v>
      </c>
      <c r="Q950" s="27">
        <f>IF(ISBLANK(M950),,IF(ISBLANK(G950),,(IF(M950="WON-EW",((((N950-1)*J950)*'MONTH 2'!$B$2)+('MONTH 2'!$B$2*(N950-1))),IF(M950="WON",((((N950-1)*J950)*'MONTH 2'!$B$2)+('MONTH 2'!$B$2*(N950-1))),IF(M950="PLACED",((((N950-1)*J950)*'MONTH 2'!$B$2)-'MONTH 2'!$B$2),IF(J950=0,-'MONTH 2'!$B$2,IF(J950=0,-'MONTH 2'!$B$2,-('MONTH 2'!$B$2*2)))))))*E950))</f>
        <v>0</v>
      </c>
      <c r="R950" s="27">
        <f>IF(ISBLANK(M950),,IF(U950&lt;&gt;1,((IF(M950="WON-EW",(((K950-1)*'MONTH 2'!$B$2)*(1-$B$3))+(((L950-1)*'MONTH 2'!$B$2)*(1-$B$3)),IF(M950="WON",(((K950-1)*'MONTH 2'!$B$2)*(1-$B$3)),IF(M950="PLACED",(((L950-1)*'MONTH 2'!$B$2)*(1-$B$3))-'MONTH 2'!$B$2,IF(J950=0,-'MONTH 2'!$B$2,-('MONTH 2'!$B$2*2))))))*E950),0))</f>
        <v>0</v>
      </c>
      <c r="U950">
        <f t="shared" si="30"/>
        <v>1</v>
      </c>
    </row>
    <row r="951" spans="8:21" ht="16" x14ac:dyDescent="0.2">
      <c r="H951" s="22"/>
      <c r="I951" s="22"/>
      <c r="J951" s="22"/>
      <c r="M951" s="17"/>
      <c r="N951" s="26">
        <f>((G951-1)*(1-(IF(H951="no",0,'MONTH 2'!$B$3)))+1)</f>
        <v>5.0000000000000044E-2</v>
      </c>
      <c r="O951" s="26">
        <f t="shared" si="31"/>
        <v>0</v>
      </c>
      <c r="P951" s="28">
        <f>IF(ISBLANK(M951),,IF(ISBLANK(F951),,(IF(M951="WON-EW",((((F951-1)*J951)*'MONTH 2'!$B$2)+('MONTH 2'!$B$2*(F951-1))),IF(M951="WON",((((F951-1)*J951)*'MONTH 2'!$B$2)+('MONTH 2'!$B$2*(F951-1))),IF(M951="PLACED",((((F951-1)*J951)*'MONTH 2'!$B$2)-'MONTH 2'!$B$2),IF(J951=0,-'MONTH 2'!$B$2,IF(J951=0,-'MONTH 2'!$B$2,-('MONTH 2'!$B$2*2)))))))*E951))</f>
        <v>0</v>
      </c>
      <c r="Q951" s="27">
        <f>IF(ISBLANK(M951),,IF(ISBLANK(G951),,(IF(M951="WON-EW",((((N951-1)*J951)*'MONTH 2'!$B$2)+('MONTH 2'!$B$2*(N951-1))),IF(M951="WON",((((N951-1)*J951)*'MONTH 2'!$B$2)+('MONTH 2'!$B$2*(N951-1))),IF(M951="PLACED",((((N951-1)*J951)*'MONTH 2'!$B$2)-'MONTH 2'!$B$2),IF(J951=0,-'MONTH 2'!$B$2,IF(J951=0,-'MONTH 2'!$B$2,-('MONTH 2'!$B$2*2)))))))*E951))</f>
        <v>0</v>
      </c>
      <c r="R951" s="27">
        <f>IF(ISBLANK(M951),,IF(U951&lt;&gt;1,((IF(M951="WON-EW",(((K951-1)*'MONTH 2'!$B$2)*(1-$B$3))+(((L951-1)*'MONTH 2'!$B$2)*(1-$B$3)),IF(M951="WON",(((K951-1)*'MONTH 2'!$B$2)*(1-$B$3)),IF(M951="PLACED",(((L951-1)*'MONTH 2'!$B$2)*(1-$B$3))-'MONTH 2'!$B$2,IF(J951=0,-'MONTH 2'!$B$2,-('MONTH 2'!$B$2*2))))))*E951),0))</f>
        <v>0</v>
      </c>
      <c r="U951">
        <f t="shared" si="30"/>
        <v>1</v>
      </c>
    </row>
    <row r="952" spans="8:21" ht="16" x14ac:dyDescent="0.2">
      <c r="H952" s="22"/>
      <c r="I952" s="22"/>
      <c r="J952" s="22"/>
      <c r="M952" s="17"/>
      <c r="N952" s="26">
        <f>((G952-1)*(1-(IF(H952="no",0,'MONTH 2'!$B$3)))+1)</f>
        <v>5.0000000000000044E-2</v>
      </c>
      <c r="O952" s="26">
        <f t="shared" si="31"/>
        <v>0</v>
      </c>
      <c r="P952" s="28">
        <f>IF(ISBLANK(M952),,IF(ISBLANK(F952),,(IF(M952="WON-EW",((((F952-1)*J952)*'MONTH 2'!$B$2)+('MONTH 2'!$B$2*(F952-1))),IF(M952="WON",((((F952-1)*J952)*'MONTH 2'!$B$2)+('MONTH 2'!$B$2*(F952-1))),IF(M952="PLACED",((((F952-1)*J952)*'MONTH 2'!$B$2)-'MONTH 2'!$B$2),IF(J952=0,-'MONTH 2'!$B$2,IF(J952=0,-'MONTH 2'!$B$2,-('MONTH 2'!$B$2*2)))))))*E952))</f>
        <v>0</v>
      </c>
      <c r="Q952" s="27">
        <f>IF(ISBLANK(M952),,IF(ISBLANK(G952),,(IF(M952="WON-EW",((((N952-1)*J952)*'MONTH 2'!$B$2)+('MONTH 2'!$B$2*(N952-1))),IF(M952="WON",((((N952-1)*J952)*'MONTH 2'!$B$2)+('MONTH 2'!$B$2*(N952-1))),IF(M952="PLACED",((((N952-1)*J952)*'MONTH 2'!$B$2)-'MONTH 2'!$B$2),IF(J952=0,-'MONTH 2'!$B$2,IF(J952=0,-'MONTH 2'!$B$2,-('MONTH 2'!$B$2*2)))))))*E952))</f>
        <v>0</v>
      </c>
      <c r="R952" s="27">
        <f>IF(ISBLANK(M952),,IF(U952&lt;&gt;1,((IF(M952="WON-EW",(((K952-1)*'MONTH 2'!$B$2)*(1-$B$3))+(((L952-1)*'MONTH 2'!$B$2)*(1-$B$3)),IF(M952="WON",(((K952-1)*'MONTH 2'!$B$2)*(1-$B$3)),IF(M952="PLACED",(((L952-1)*'MONTH 2'!$B$2)*(1-$B$3))-'MONTH 2'!$B$2,IF(J952=0,-'MONTH 2'!$B$2,-('MONTH 2'!$B$2*2))))))*E952),0))</f>
        <v>0</v>
      </c>
      <c r="U952">
        <f t="shared" si="30"/>
        <v>1</v>
      </c>
    </row>
    <row r="953" spans="8:21" ht="16" x14ac:dyDescent="0.2">
      <c r="H953" s="22"/>
      <c r="I953" s="22"/>
      <c r="J953" s="22"/>
      <c r="M953" s="17"/>
      <c r="N953" s="26">
        <f>((G953-1)*(1-(IF(H953="no",0,'MONTH 2'!$B$3)))+1)</f>
        <v>5.0000000000000044E-2</v>
      </c>
      <c r="O953" s="26">
        <f t="shared" si="31"/>
        <v>0</v>
      </c>
      <c r="P953" s="28">
        <f>IF(ISBLANK(M953),,IF(ISBLANK(F953),,(IF(M953="WON-EW",((((F953-1)*J953)*'MONTH 2'!$B$2)+('MONTH 2'!$B$2*(F953-1))),IF(M953="WON",((((F953-1)*J953)*'MONTH 2'!$B$2)+('MONTH 2'!$B$2*(F953-1))),IF(M953="PLACED",((((F953-1)*J953)*'MONTH 2'!$B$2)-'MONTH 2'!$B$2),IF(J953=0,-'MONTH 2'!$B$2,IF(J953=0,-'MONTH 2'!$B$2,-('MONTH 2'!$B$2*2)))))))*E953))</f>
        <v>0</v>
      </c>
      <c r="Q953" s="27">
        <f>IF(ISBLANK(M953),,IF(ISBLANK(G953),,(IF(M953="WON-EW",((((N953-1)*J953)*'MONTH 2'!$B$2)+('MONTH 2'!$B$2*(N953-1))),IF(M953="WON",((((N953-1)*J953)*'MONTH 2'!$B$2)+('MONTH 2'!$B$2*(N953-1))),IF(M953="PLACED",((((N953-1)*J953)*'MONTH 2'!$B$2)-'MONTH 2'!$B$2),IF(J953=0,-'MONTH 2'!$B$2,IF(J953=0,-'MONTH 2'!$B$2,-('MONTH 2'!$B$2*2)))))))*E953))</f>
        <v>0</v>
      </c>
      <c r="R953" s="27">
        <f>IF(ISBLANK(M953),,IF(U953&lt;&gt;1,((IF(M953="WON-EW",(((K953-1)*'MONTH 2'!$B$2)*(1-$B$3))+(((L953-1)*'MONTH 2'!$B$2)*(1-$B$3)),IF(M953="WON",(((K953-1)*'MONTH 2'!$B$2)*(1-$B$3)),IF(M953="PLACED",(((L953-1)*'MONTH 2'!$B$2)*(1-$B$3))-'MONTH 2'!$B$2,IF(J953=0,-'MONTH 2'!$B$2,-('MONTH 2'!$B$2*2))))))*E953),0))</f>
        <v>0</v>
      </c>
      <c r="U953">
        <f t="shared" si="30"/>
        <v>1</v>
      </c>
    </row>
    <row r="954" spans="8:21" ht="16" x14ac:dyDescent="0.2">
      <c r="H954" s="22"/>
      <c r="I954" s="22"/>
      <c r="J954" s="22"/>
      <c r="M954" s="17"/>
      <c r="N954" s="26">
        <f>((G954-1)*(1-(IF(H954="no",0,'MONTH 2'!$B$3)))+1)</f>
        <v>5.0000000000000044E-2</v>
      </c>
      <c r="O954" s="26">
        <f t="shared" si="31"/>
        <v>0</v>
      </c>
      <c r="P954" s="28">
        <f>IF(ISBLANK(M954),,IF(ISBLANK(F954),,(IF(M954="WON-EW",((((F954-1)*J954)*'MONTH 2'!$B$2)+('MONTH 2'!$B$2*(F954-1))),IF(M954="WON",((((F954-1)*J954)*'MONTH 2'!$B$2)+('MONTH 2'!$B$2*(F954-1))),IF(M954="PLACED",((((F954-1)*J954)*'MONTH 2'!$B$2)-'MONTH 2'!$B$2),IF(J954=0,-'MONTH 2'!$B$2,IF(J954=0,-'MONTH 2'!$B$2,-('MONTH 2'!$B$2*2)))))))*E954))</f>
        <v>0</v>
      </c>
      <c r="Q954" s="27">
        <f>IF(ISBLANK(M954),,IF(ISBLANK(G954),,(IF(M954="WON-EW",((((N954-1)*J954)*'MONTH 2'!$B$2)+('MONTH 2'!$B$2*(N954-1))),IF(M954="WON",((((N954-1)*J954)*'MONTH 2'!$B$2)+('MONTH 2'!$B$2*(N954-1))),IF(M954="PLACED",((((N954-1)*J954)*'MONTH 2'!$B$2)-'MONTH 2'!$B$2),IF(J954=0,-'MONTH 2'!$B$2,IF(J954=0,-'MONTH 2'!$B$2,-('MONTH 2'!$B$2*2)))))))*E954))</f>
        <v>0</v>
      </c>
      <c r="R954" s="27">
        <f>IF(ISBLANK(M954),,IF(U954&lt;&gt;1,((IF(M954="WON-EW",(((K954-1)*'MONTH 2'!$B$2)*(1-$B$3))+(((L954-1)*'MONTH 2'!$B$2)*(1-$B$3)),IF(M954="WON",(((K954-1)*'MONTH 2'!$B$2)*(1-$B$3)),IF(M954="PLACED",(((L954-1)*'MONTH 2'!$B$2)*(1-$B$3))-'MONTH 2'!$B$2,IF(J954=0,-'MONTH 2'!$B$2,-('MONTH 2'!$B$2*2))))))*E954),0))</f>
        <v>0</v>
      </c>
      <c r="U954">
        <f t="shared" si="30"/>
        <v>1</v>
      </c>
    </row>
    <row r="955" spans="8:21" ht="16" x14ac:dyDescent="0.2">
      <c r="H955" s="22"/>
      <c r="I955" s="22"/>
      <c r="J955" s="22"/>
      <c r="M955" s="17"/>
      <c r="N955" s="26">
        <f>((G955-1)*(1-(IF(H955="no",0,'MONTH 2'!$B$3)))+1)</f>
        <v>5.0000000000000044E-2</v>
      </c>
      <c r="O955" s="26">
        <f t="shared" si="31"/>
        <v>0</v>
      </c>
      <c r="P955" s="28">
        <f>IF(ISBLANK(M955),,IF(ISBLANK(F955),,(IF(M955="WON-EW",((((F955-1)*J955)*'MONTH 2'!$B$2)+('MONTH 2'!$B$2*(F955-1))),IF(M955="WON",((((F955-1)*J955)*'MONTH 2'!$B$2)+('MONTH 2'!$B$2*(F955-1))),IF(M955="PLACED",((((F955-1)*J955)*'MONTH 2'!$B$2)-'MONTH 2'!$B$2),IF(J955=0,-'MONTH 2'!$B$2,IF(J955=0,-'MONTH 2'!$B$2,-('MONTH 2'!$B$2*2)))))))*E955))</f>
        <v>0</v>
      </c>
      <c r="Q955" s="27">
        <f>IF(ISBLANK(M955),,IF(ISBLANK(G955),,(IF(M955="WON-EW",((((N955-1)*J955)*'MONTH 2'!$B$2)+('MONTH 2'!$B$2*(N955-1))),IF(M955="WON",((((N955-1)*J955)*'MONTH 2'!$B$2)+('MONTH 2'!$B$2*(N955-1))),IF(M955="PLACED",((((N955-1)*J955)*'MONTH 2'!$B$2)-'MONTH 2'!$B$2),IF(J955=0,-'MONTH 2'!$B$2,IF(J955=0,-'MONTH 2'!$B$2,-('MONTH 2'!$B$2*2)))))))*E955))</f>
        <v>0</v>
      </c>
      <c r="R955" s="27">
        <f>IF(ISBLANK(M955),,IF(U955&lt;&gt;1,((IF(M955="WON-EW",(((K955-1)*'MONTH 2'!$B$2)*(1-$B$3))+(((L955-1)*'MONTH 2'!$B$2)*(1-$B$3)),IF(M955="WON",(((K955-1)*'MONTH 2'!$B$2)*(1-$B$3)),IF(M955="PLACED",(((L955-1)*'MONTH 2'!$B$2)*(1-$B$3))-'MONTH 2'!$B$2,IF(J955=0,-'MONTH 2'!$B$2,-('MONTH 2'!$B$2*2))))))*E955),0))</f>
        <v>0</v>
      </c>
      <c r="U955">
        <f t="shared" si="30"/>
        <v>1</v>
      </c>
    </row>
    <row r="956" spans="8:21" ht="16" x14ac:dyDescent="0.2">
      <c r="H956" s="22"/>
      <c r="I956" s="22"/>
      <c r="J956" s="22"/>
      <c r="M956" s="17"/>
      <c r="N956" s="26">
        <f>((G956-1)*(1-(IF(H956="no",0,'MONTH 2'!$B$3)))+1)</f>
        <v>5.0000000000000044E-2</v>
      </c>
      <c r="O956" s="26">
        <f t="shared" si="31"/>
        <v>0</v>
      </c>
      <c r="P956" s="28">
        <f>IF(ISBLANK(M956),,IF(ISBLANK(F956),,(IF(M956="WON-EW",((((F956-1)*J956)*'MONTH 2'!$B$2)+('MONTH 2'!$B$2*(F956-1))),IF(M956="WON",((((F956-1)*J956)*'MONTH 2'!$B$2)+('MONTH 2'!$B$2*(F956-1))),IF(M956="PLACED",((((F956-1)*J956)*'MONTH 2'!$B$2)-'MONTH 2'!$B$2),IF(J956=0,-'MONTH 2'!$B$2,IF(J956=0,-'MONTH 2'!$B$2,-('MONTH 2'!$B$2*2)))))))*E956))</f>
        <v>0</v>
      </c>
      <c r="Q956" s="27">
        <f>IF(ISBLANK(M956),,IF(ISBLANK(G956),,(IF(M956="WON-EW",((((N956-1)*J956)*'MONTH 2'!$B$2)+('MONTH 2'!$B$2*(N956-1))),IF(M956="WON",((((N956-1)*J956)*'MONTH 2'!$B$2)+('MONTH 2'!$B$2*(N956-1))),IF(M956="PLACED",((((N956-1)*J956)*'MONTH 2'!$B$2)-'MONTH 2'!$B$2),IF(J956=0,-'MONTH 2'!$B$2,IF(J956=0,-'MONTH 2'!$B$2,-('MONTH 2'!$B$2*2)))))))*E956))</f>
        <v>0</v>
      </c>
      <c r="R956" s="27">
        <f>IF(ISBLANK(M956),,IF(U956&lt;&gt;1,((IF(M956="WON-EW",(((K956-1)*'MONTH 2'!$B$2)*(1-$B$3))+(((L956-1)*'MONTH 2'!$B$2)*(1-$B$3)),IF(M956="WON",(((K956-1)*'MONTH 2'!$B$2)*(1-$B$3)),IF(M956="PLACED",(((L956-1)*'MONTH 2'!$B$2)*(1-$B$3))-'MONTH 2'!$B$2,IF(J956=0,-'MONTH 2'!$B$2,-('MONTH 2'!$B$2*2))))))*E956),0))</f>
        <v>0</v>
      </c>
      <c r="U956">
        <f t="shared" si="30"/>
        <v>1</v>
      </c>
    </row>
    <row r="957" spans="8:21" ht="16" x14ac:dyDescent="0.2">
      <c r="H957" s="22"/>
      <c r="I957" s="22"/>
      <c r="J957" s="22"/>
      <c r="M957" s="17"/>
      <c r="N957" s="26">
        <f>((G957-1)*(1-(IF(H957="no",0,'MONTH 2'!$B$3)))+1)</f>
        <v>5.0000000000000044E-2</v>
      </c>
      <c r="O957" s="26">
        <f t="shared" si="31"/>
        <v>0</v>
      </c>
      <c r="P957" s="28">
        <f>IF(ISBLANK(M957),,IF(ISBLANK(F957),,(IF(M957="WON-EW",((((F957-1)*J957)*'MONTH 2'!$B$2)+('MONTH 2'!$B$2*(F957-1))),IF(M957="WON",((((F957-1)*J957)*'MONTH 2'!$B$2)+('MONTH 2'!$B$2*(F957-1))),IF(M957="PLACED",((((F957-1)*J957)*'MONTH 2'!$B$2)-'MONTH 2'!$B$2),IF(J957=0,-'MONTH 2'!$B$2,IF(J957=0,-'MONTH 2'!$B$2,-('MONTH 2'!$B$2*2)))))))*E957))</f>
        <v>0</v>
      </c>
      <c r="Q957" s="27">
        <f>IF(ISBLANK(M957),,IF(ISBLANK(G957),,(IF(M957="WON-EW",((((N957-1)*J957)*'MONTH 2'!$B$2)+('MONTH 2'!$B$2*(N957-1))),IF(M957="WON",((((N957-1)*J957)*'MONTH 2'!$B$2)+('MONTH 2'!$B$2*(N957-1))),IF(M957="PLACED",((((N957-1)*J957)*'MONTH 2'!$B$2)-'MONTH 2'!$B$2),IF(J957=0,-'MONTH 2'!$B$2,IF(J957=0,-'MONTH 2'!$B$2,-('MONTH 2'!$B$2*2)))))))*E957))</f>
        <v>0</v>
      </c>
      <c r="R957" s="27">
        <f>IF(ISBLANK(M957),,IF(U957&lt;&gt;1,((IF(M957="WON-EW",(((K957-1)*'MONTH 2'!$B$2)*(1-$B$3))+(((L957-1)*'MONTH 2'!$B$2)*(1-$B$3)),IF(M957="WON",(((K957-1)*'MONTH 2'!$B$2)*(1-$B$3)),IF(M957="PLACED",(((L957-1)*'MONTH 2'!$B$2)*(1-$B$3))-'MONTH 2'!$B$2,IF(J957=0,-'MONTH 2'!$B$2,-('MONTH 2'!$B$2*2))))))*E957),0))</f>
        <v>0</v>
      </c>
      <c r="U957">
        <f t="shared" si="30"/>
        <v>1</v>
      </c>
    </row>
    <row r="958" spans="8:21" ht="16" x14ac:dyDescent="0.2">
      <c r="H958" s="22"/>
      <c r="I958" s="22"/>
      <c r="J958" s="22"/>
      <c r="M958" s="17"/>
      <c r="N958" s="26">
        <f>((G958-1)*(1-(IF(H958="no",0,'MONTH 2'!$B$3)))+1)</f>
        <v>5.0000000000000044E-2</v>
      </c>
      <c r="O958" s="26">
        <f t="shared" si="31"/>
        <v>0</v>
      </c>
      <c r="P958" s="28">
        <f>IF(ISBLANK(M958),,IF(ISBLANK(F958),,(IF(M958="WON-EW",((((F958-1)*J958)*'MONTH 2'!$B$2)+('MONTH 2'!$B$2*(F958-1))),IF(M958="WON",((((F958-1)*J958)*'MONTH 2'!$B$2)+('MONTH 2'!$B$2*(F958-1))),IF(M958="PLACED",((((F958-1)*J958)*'MONTH 2'!$B$2)-'MONTH 2'!$B$2),IF(J958=0,-'MONTH 2'!$B$2,IF(J958=0,-'MONTH 2'!$B$2,-('MONTH 2'!$B$2*2)))))))*E958))</f>
        <v>0</v>
      </c>
      <c r="Q958" s="27">
        <f>IF(ISBLANK(M958),,IF(ISBLANK(G958),,(IF(M958="WON-EW",((((N958-1)*J958)*'MONTH 2'!$B$2)+('MONTH 2'!$B$2*(N958-1))),IF(M958="WON",((((N958-1)*J958)*'MONTH 2'!$B$2)+('MONTH 2'!$B$2*(N958-1))),IF(M958="PLACED",((((N958-1)*J958)*'MONTH 2'!$B$2)-'MONTH 2'!$B$2),IF(J958=0,-'MONTH 2'!$B$2,IF(J958=0,-'MONTH 2'!$B$2,-('MONTH 2'!$B$2*2)))))))*E958))</f>
        <v>0</v>
      </c>
      <c r="R958" s="27">
        <f>IF(ISBLANK(M958),,IF(U958&lt;&gt;1,((IF(M958="WON-EW",(((K958-1)*'MONTH 2'!$B$2)*(1-$B$3))+(((L958-1)*'MONTH 2'!$B$2)*(1-$B$3)),IF(M958="WON",(((K958-1)*'MONTH 2'!$B$2)*(1-$B$3)),IF(M958="PLACED",(((L958-1)*'MONTH 2'!$B$2)*(1-$B$3))-'MONTH 2'!$B$2,IF(J958=0,-'MONTH 2'!$B$2,-('MONTH 2'!$B$2*2))))))*E958),0))</f>
        <v>0</v>
      </c>
      <c r="U958">
        <f t="shared" si="30"/>
        <v>1</v>
      </c>
    </row>
    <row r="959" spans="8:21" ht="16" x14ac:dyDescent="0.2">
      <c r="H959" s="22"/>
      <c r="I959" s="22"/>
      <c r="J959" s="22"/>
      <c r="M959" s="17"/>
      <c r="N959" s="26">
        <f>((G959-1)*(1-(IF(H959="no",0,'MONTH 2'!$B$3)))+1)</f>
        <v>5.0000000000000044E-2</v>
      </c>
      <c r="O959" s="26">
        <f t="shared" si="31"/>
        <v>0</v>
      </c>
      <c r="P959" s="28">
        <f>IF(ISBLANK(M959),,IF(ISBLANK(F959),,(IF(M959="WON-EW",((((F959-1)*J959)*'MONTH 2'!$B$2)+('MONTH 2'!$B$2*(F959-1))),IF(M959="WON",((((F959-1)*J959)*'MONTH 2'!$B$2)+('MONTH 2'!$B$2*(F959-1))),IF(M959="PLACED",((((F959-1)*J959)*'MONTH 2'!$B$2)-'MONTH 2'!$B$2),IF(J959=0,-'MONTH 2'!$B$2,IF(J959=0,-'MONTH 2'!$B$2,-('MONTH 2'!$B$2*2)))))))*E959))</f>
        <v>0</v>
      </c>
      <c r="Q959" s="27">
        <f>IF(ISBLANK(M959),,IF(ISBLANK(G959),,(IF(M959="WON-EW",((((N959-1)*J959)*'MONTH 2'!$B$2)+('MONTH 2'!$B$2*(N959-1))),IF(M959="WON",((((N959-1)*J959)*'MONTH 2'!$B$2)+('MONTH 2'!$B$2*(N959-1))),IF(M959="PLACED",((((N959-1)*J959)*'MONTH 2'!$B$2)-'MONTH 2'!$B$2),IF(J959=0,-'MONTH 2'!$B$2,IF(J959=0,-'MONTH 2'!$B$2,-('MONTH 2'!$B$2*2)))))))*E959))</f>
        <v>0</v>
      </c>
      <c r="R959" s="27">
        <f>IF(ISBLANK(M959),,IF(U959&lt;&gt;1,((IF(M959="WON-EW",(((K959-1)*'MONTH 2'!$B$2)*(1-$B$3))+(((L959-1)*'MONTH 2'!$B$2)*(1-$B$3)),IF(M959="WON",(((K959-1)*'MONTH 2'!$B$2)*(1-$B$3)),IF(M959="PLACED",(((L959-1)*'MONTH 2'!$B$2)*(1-$B$3))-'MONTH 2'!$B$2,IF(J959=0,-'MONTH 2'!$B$2,-('MONTH 2'!$B$2*2))))))*E959),0))</f>
        <v>0</v>
      </c>
      <c r="U959">
        <f t="shared" si="30"/>
        <v>1</v>
      </c>
    </row>
    <row r="960" spans="8:21" ht="16" x14ac:dyDescent="0.2">
      <c r="H960" s="22"/>
      <c r="I960" s="22"/>
      <c r="J960" s="22"/>
      <c r="M960" s="17"/>
      <c r="N960" s="26">
        <f>((G960-1)*(1-(IF(H960="no",0,'MONTH 2'!$B$3)))+1)</f>
        <v>5.0000000000000044E-2</v>
      </c>
      <c r="O960" s="26">
        <f t="shared" si="31"/>
        <v>0</v>
      </c>
      <c r="P960" s="28">
        <f>IF(ISBLANK(M960),,IF(ISBLANK(F960),,(IF(M960="WON-EW",((((F960-1)*J960)*'MONTH 2'!$B$2)+('MONTH 2'!$B$2*(F960-1))),IF(M960="WON",((((F960-1)*J960)*'MONTH 2'!$B$2)+('MONTH 2'!$B$2*(F960-1))),IF(M960="PLACED",((((F960-1)*J960)*'MONTH 2'!$B$2)-'MONTH 2'!$B$2),IF(J960=0,-'MONTH 2'!$B$2,IF(J960=0,-'MONTH 2'!$B$2,-('MONTH 2'!$B$2*2)))))))*E960))</f>
        <v>0</v>
      </c>
      <c r="Q960" s="27">
        <f>IF(ISBLANK(M960),,IF(ISBLANK(G960),,(IF(M960="WON-EW",((((N960-1)*J960)*'MONTH 2'!$B$2)+('MONTH 2'!$B$2*(N960-1))),IF(M960="WON",((((N960-1)*J960)*'MONTH 2'!$B$2)+('MONTH 2'!$B$2*(N960-1))),IF(M960="PLACED",((((N960-1)*J960)*'MONTH 2'!$B$2)-'MONTH 2'!$B$2),IF(J960=0,-'MONTH 2'!$B$2,IF(J960=0,-'MONTH 2'!$B$2,-('MONTH 2'!$B$2*2)))))))*E960))</f>
        <v>0</v>
      </c>
      <c r="R960" s="27">
        <f>IF(ISBLANK(M960),,IF(U960&lt;&gt;1,((IF(M960="WON-EW",(((K960-1)*'MONTH 2'!$B$2)*(1-$B$3))+(((L960-1)*'MONTH 2'!$B$2)*(1-$B$3)),IF(M960="WON",(((K960-1)*'MONTH 2'!$B$2)*(1-$B$3)),IF(M960="PLACED",(((L960-1)*'MONTH 2'!$B$2)*(1-$B$3))-'MONTH 2'!$B$2,IF(J960=0,-'MONTH 2'!$B$2,-('MONTH 2'!$B$2*2))))))*E960),0))</f>
        <v>0</v>
      </c>
      <c r="U960">
        <f t="shared" si="30"/>
        <v>1</v>
      </c>
    </row>
    <row r="961" spans="8:21" ht="16" x14ac:dyDescent="0.2">
      <c r="H961" s="22"/>
      <c r="I961" s="22"/>
      <c r="J961" s="22"/>
      <c r="M961" s="17"/>
      <c r="N961" s="26">
        <f>((G961-1)*(1-(IF(H961="no",0,'MONTH 2'!$B$3)))+1)</f>
        <v>5.0000000000000044E-2</v>
      </c>
      <c r="O961" s="26">
        <f t="shared" si="31"/>
        <v>0</v>
      </c>
      <c r="P961" s="28">
        <f>IF(ISBLANK(M961),,IF(ISBLANK(F961),,(IF(M961="WON-EW",((((F961-1)*J961)*'MONTH 2'!$B$2)+('MONTH 2'!$B$2*(F961-1))),IF(M961="WON",((((F961-1)*J961)*'MONTH 2'!$B$2)+('MONTH 2'!$B$2*(F961-1))),IF(M961="PLACED",((((F961-1)*J961)*'MONTH 2'!$B$2)-'MONTH 2'!$B$2),IF(J961=0,-'MONTH 2'!$B$2,IF(J961=0,-'MONTH 2'!$B$2,-('MONTH 2'!$B$2*2)))))))*E961))</f>
        <v>0</v>
      </c>
      <c r="Q961" s="27">
        <f>IF(ISBLANK(M961),,IF(ISBLANK(G961),,(IF(M961="WON-EW",((((N961-1)*J961)*'MONTH 2'!$B$2)+('MONTH 2'!$B$2*(N961-1))),IF(M961="WON",((((N961-1)*J961)*'MONTH 2'!$B$2)+('MONTH 2'!$B$2*(N961-1))),IF(M961="PLACED",((((N961-1)*J961)*'MONTH 2'!$B$2)-'MONTH 2'!$B$2),IF(J961=0,-'MONTH 2'!$B$2,IF(J961=0,-'MONTH 2'!$B$2,-('MONTH 2'!$B$2*2)))))))*E961))</f>
        <v>0</v>
      </c>
      <c r="R961" s="27">
        <f>IF(ISBLANK(M961),,IF(U961&lt;&gt;1,((IF(M961="WON-EW",(((K961-1)*'MONTH 2'!$B$2)*(1-$B$3))+(((L961-1)*'MONTH 2'!$B$2)*(1-$B$3)),IF(M961="WON",(((K961-1)*'MONTH 2'!$B$2)*(1-$B$3)),IF(M961="PLACED",(((L961-1)*'MONTH 2'!$B$2)*(1-$B$3))-'MONTH 2'!$B$2,IF(J961=0,-'MONTH 2'!$B$2,-('MONTH 2'!$B$2*2))))))*E961),0))</f>
        <v>0</v>
      </c>
      <c r="U961">
        <f t="shared" si="30"/>
        <v>1</v>
      </c>
    </row>
    <row r="962" spans="8:21" ht="16" x14ac:dyDescent="0.2">
      <c r="H962" s="22"/>
      <c r="I962" s="22"/>
      <c r="J962" s="22"/>
      <c r="M962" s="17"/>
      <c r="N962" s="26">
        <f>((G962-1)*(1-(IF(H962="no",0,'MONTH 2'!$B$3)))+1)</f>
        <v>5.0000000000000044E-2</v>
      </c>
      <c r="O962" s="26">
        <f t="shared" si="31"/>
        <v>0</v>
      </c>
      <c r="P962" s="28">
        <f>IF(ISBLANK(M962),,IF(ISBLANK(F962),,(IF(M962="WON-EW",((((F962-1)*J962)*'MONTH 2'!$B$2)+('MONTH 2'!$B$2*(F962-1))),IF(M962="WON",((((F962-1)*J962)*'MONTH 2'!$B$2)+('MONTH 2'!$B$2*(F962-1))),IF(M962="PLACED",((((F962-1)*J962)*'MONTH 2'!$B$2)-'MONTH 2'!$B$2),IF(J962=0,-'MONTH 2'!$B$2,IF(J962=0,-'MONTH 2'!$B$2,-('MONTH 2'!$B$2*2)))))))*E962))</f>
        <v>0</v>
      </c>
      <c r="Q962" s="27">
        <f>IF(ISBLANK(M962),,IF(ISBLANK(G962),,(IF(M962="WON-EW",((((N962-1)*J962)*'MONTH 2'!$B$2)+('MONTH 2'!$B$2*(N962-1))),IF(M962="WON",((((N962-1)*J962)*'MONTH 2'!$B$2)+('MONTH 2'!$B$2*(N962-1))),IF(M962="PLACED",((((N962-1)*J962)*'MONTH 2'!$B$2)-'MONTH 2'!$B$2),IF(J962=0,-'MONTH 2'!$B$2,IF(J962=0,-'MONTH 2'!$B$2,-('MONTH 2'!$B$2*2)))))))*E962))</f>
        <v>0</v>
      </c>
      <c r="R962" s="27">
        <f>IF(ISBLANK(M962),,IF(U962&lt;&gt;1,((IF(M962="WON-EW",(((K962-1)*'MONTH 2'!$B$2)*(1-$B$3))+(((L962-1)*'MONTH 2'!$B$2)*(1-$B$3)),IF(M962="WON",(((K962-1)*'MONTH 2'!$B$2)*(1-$B$3)),IF(M962="PLACED",(((L962-1)*'MONTH 2'!$B$2)*(1-$B$3))-'MONTH 2'!$B$2,IF(J962=0,-'MONTH 2'!$B$2,-('MONTH 2'!$B$2*2))))))*E962),0))</f>
        <v>0</v>
      </c>
      <c r="U962">
        <f t="shared" si="30"/>
        <v>1</v>
      </c>
    </row>
    <row r="963" spans="8:21" ht="16" x14ac:dyDescent="0.2">
      <c r="H963" s="22"/>
      <c r="I963" s="22"/>
      <c r="J963" s="22"/>
      <c r="M963" s="17"/>
      <c r="N963" s="26">
        <f>((G963-1)*(1-(IF(H963="no",0,'MONTH 2'!$B$3)))+1)</f>
        <v>5.0000000000000044E-2</v>
      </c>
      <c r="O963" s="26">
        <f t="shared" si="31"/>
        <v>0</v>
      </c>
      <c r="P963" s="28">
        <f>IF(ISBLANK(M963),,IF(ISBLANK(F963),,(IF(M963="WON-EW",((((F963-1)*J963)*'MONTH 2'!$B$2)+('MONTH 2'!$B$2*(F963-1))),IF(M963="WON",((((F963-1)*J963)*'MONTH 2'!$B$2)+('MONTH 2'!$B$2*(F963-1))),IF(M963="PLACED",((((F963-1)*J963)*'MONTH 2'!$B$2)-'MONTH 2'!$B$2),IF(J963=0,-'MONTH 2'!$B$2,IF(J963=0,-'MONTH 2'!$B$2,-('MONTH 2'!$B$2*2)))))))*E963))</f>
        <v>0</v>
      </c>
      <c r="Q963" s="27">
        <f>IF(ISBLANK(M963),,IF(ISBLANK(G963),,(IF(M963="WON-EW",((((N963-1)*J963)*'MONTH 2'!$B$2)+('MONTH 2'!$B$2*(N963-1))),IF(M963="WON",((((N963-1)*J963)*'MONTH 2'!$B$2)+('MONTH 2'!$B$2*(N963-1))),IF(M963="PLACED",((((N963-1)*J963)*'MONTH 2'!$B$2)-'MONTH 2'!$B$2),IF(J963=0,-'MONTH 2'!$B$2,IF(J963=0,-'MONTH 2'!$B$2,-('MONTH 2'!$B$2*2)))))))*E963))</f>
        <v>0</v>
      </c>
      <c r="R963" s="27">
        <f>IF(ISBLANK(M963),,IF(U963&lt;&gt;1,((IF(M963="WON-EW",(((K963-1)*'MONTH 2'!$B$2)*(1-$B$3))+(((L963-1)*'MONTH 2'!$B$2)*(1-$B$3)),IF(M963="WON",(((K963-1)*'MONTH 2'!$B$2)*(1-$B$3)),IF(M963="PLACED",(((L963-1)*'MONTH 2'!$B$2)*(1-$B$3))-'MONTH 2'!$B$2,IF(J963=0,-'MONTH 2'!$B$2,-('MONTH 2'!$B$2*2))))))*E963),0))</f>
        <v>0</v>
      </c>
      <c r="U963">
        <f t="shared" si="30"/>
        <v>1</v>
      </c>
    </row>
    <row r="964" spans="8:21" ht="16" x14ac:dyDescent="0.2">
      <c r="N964" s="26">
        <f>((G964-1)*(1-(IF(H964="no",0,'MONTH 2'!$B$3)))+1)</f>
        <v>5.0000000000000044E-2</v>
      </c>
      <c r="O964" s="26">
        <f t="shared" si="31"/>
        <v>0</v>
      </c>
      <c r="P964" s="28"/>
      <c r="Q964" s="27"/>
      <c r="R964" s="27"/>
    </row>
    <row r="965" spans="8:21" ht="16" x14ac:dyDescent="0.2">
      <c r="N965" s="26">
        <f>((G965-1)*(1-(IF(H965="no",0,'MONTH 2'!$B$3)))+1)</f>
        <v>5.0000000000000044E-2</v>
      </c>
      <c r="O965" s="26">
        <f t="shared" si="31"/>
        <v>0</v>
      </c>
      <c r="P965" s="28"/>
      <c r="Q965" s="27"/>
      <c r="R965" s="27"/>
    </row>
    <row r="966" spans="8:21" ht="16" x14ac:dyDescent="0.2">
      <c r="N966" s="26">
        <f>((G966-1)*(1-(IF(H966="no",0,'MONTH 2'!$B$3)))+1)</f>
        <v>5.0000000000000044E-2</v>
      </c>
      <c r="O966" s="26">
        <f t="shared" si="31"/>
        <v>0</v>
      </c>
      <c r="P966" s="28"/>
      <c r="Q966" s="27"/>
      <c r="R966" s="27"/>
    </row>
    <row r="967" spans="8:21" ht="16" x14ac:dyDescent="0.2">
      <c r="N967" s="26">
        <f>((G967-1)*(1-(IF(H967="no",0,'MONTH 2'!$B$3)))+1)</f>
        <v>5.0000000000000044E-2</v>
      </c>
      <c r="O967" s="26">
        <f t="shared" si="31"/>
        <v>0</v>
      </c>
      <c r="P967" s="28"/>
      <c r="Q967" s="27"/>
      <c r="R967" s="27"/>
    </row>
  </sheetData>
  <sheetProtection selectLockedCells="1" selectUnlockedCells="1"/>
  <dataValidations count="4">
    <dataValidation type="list" allowBlank="1" showInputMessage="1" showErrorMessage="1" errorTitle="Attention!" error="Please enter YES or NO." promptTitle="EXCHANGE BET?" prompt="Enter YES or NO." sqref="H8:H963">
      <formula1>EACHWAY</formula1>
    </dataValidation>
    <dataValidation type="list" allowBlank="1" showInputMessage="1" showErrorMessage="1" errorTitle="Attention" error="Please select YES or NO." promptTitle="Each Way?" prompt="Enter Yes or No" sqref="I8:I963">
      <formula1>EACHWAY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963">
      <formula1>FRACTIONS</formula1>
    </dataValidation>
    <dataValidation type="list" allowBlank="1" showInputMessage="1" showErrorMessage="1" errorTitle="Attention" error="Please select a result from the list." promptTitle="RESULT" prompt="Select the result of the race." sqref="M8:M963">
      <formula1>RESULT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11"/>
  <sheetViews>
    <sheetView zoomScale="80" zoomScaleNormal="80" zoomScalePageLayoutView="80" workbookViewId="0">
      <pane ySplit="7" topLeftCell="A68" activePane="bottomLeft" state="frozen"/>
      <selection pane="bottomLeft" activeCell="A84" sqref="A84"/>
    </sheetView>
  </sheetViews>
  <sheetFormatPr baseColWidth="10" defaultColWidth="8.83203125" defaultRowHeight="13" x14ac:dyDescent="0.15"/>
  <cols>
    <col min="1" max="1" width="16.5" style="18" customWidth="1"/>
    <col min="2" max="2" width="10.1640625" style="19" bestFit="1" customWidth="1"/>
    <col min="3" max="3" width="22.5" style="18" customWidth="1"/>
    <col min="4" max="4" width="35.5" style="18" customWidth="1"/>
    <col min="5" max="5" width="7.5" style="18" customWidth="1"/>
    <col min="6" max="6" width="18.5" style="18" customWidth="1"/>
    <col min="7" max="7" width="16.1640625" style="18" customWidth="1"/>
    <col min="8" max="8" width="32.5" style="18" customWidth="1"/>
    <col min="9" max="9" width="17.1640625" style="18" customWidth="1"/>
    <col min="10" max="10" width="22.5" style="18" customWidth="1"/>
    <col min="11" max="11" width="15.5" style="18" customWidth="1"/>
    <col min="12" max="12" width="17.5" style="18" customWidth="1"/>
    <col min="13" max="13" width="17.83203125" style="18" customWidth="1"/>
    <col min="14" max="14" width="16.5" style="25" customWidth="1"/>
    <col min="15" max="15" width="16.1640625" style="25" customWidth="1"/>
    <col min="16" max="16" width="28.5" style="25" customWidth="1"/>
    <col min="17" max="17" width="25.5" style="25" customWidth="1"/>
    <col min="18" max="18" width="24.5" style="25" customWidth="1"/>
    <col min="21" max="21" width="0" hidden="1" customWidth="1"/>
  </cols>
  <sheetData>
    <row r="1" spans="1:33" ht="16" x14ac:dyDescent="0.15">
      <c r="A1" s="25" t="s">
        <v>0</v>
      </c>
      <c r="B1" s="29">
        <v>1000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AG1" s="42" t="s">
        <v>54</v>
      </c>
    </row>
    <row r="2" spans="1:33" ht="16" x14ac:dyDescent="0.2">
      <c r="A2" s="25" t="s">
        <v>1</v>
      </c>
      <c r="B2" s="29">
        <v>20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X2" s="7" t="s">
        <v>55</v>
      </c>
      <c r="AG2" s="43" t="s">
        <v>56</v>
      </c>
    </row>
    <row r="3" spans="1:33" ht="16" x14ac:dyDescent="0.2">
      <c r="A3" s="25" t="s">
        <v>14</v>
      </c>
      <c r="B3" s="30">
        <v>0.05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X3" s="43" t="s">
        <v>56</v>
      </c>
      <c r="AG3" s="43" t="s">
        <v>57</v>
      </c>
    </row>
    <row r="4" spans="1:33" ht="16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X4" s="43" t="s">
        <v>57</v>
      </c>
      <c r="AG4" s="43" t="s">
        <v>58</v>
      </c>
    </row>
    <row r="5" spans="1:33" ht="16" x14ac:dyDescent="0.2">
      <c r="A5" s="14" t="s">
        <v>38</v>
      </c>
      <c r="B5" s="15"/>
      <c r="C5" s="16"/>
      <c r="D5" s="16"/>
      <c r="E5" s="16"/>
      <c r="F5" s="36" t="s">
        <v>33</v>
      </c>
      <c r="G5" s="17"/>
      <c r="H5" s="17"/>
      <c r="I5" s="17"/>
      <c r="J5" s="17"/>
      <c r="K5" s="17"/>
      <c r="L5" s="17"/>
      <c r="M5" s="17"/>
      <c r="N5" s="24"/>
      <c r="Q5" s="37" t="s">
        <v>34</v>
      </c>
      <c r="X5" s="43" t="s">
        <v>59</v>
      </c>
      <c r="AG5" s="43" t="s">
        <v>60</v>
      </c>
    </row>
    <row r="6" spans="1:33" ht="19.5" customHeight="1" x14ac:dyDescent="0.2">
      <c r="M6" s="17"/>
      <c r="Q6" s="24"/>
      <c r="R6" s="24"/>
      <c r="AG6" s="43" t="s">
        <v>61</v>
      </c>
    </row>
    <row r="7" spans="1:33" s="10" customFormat="1" ht="65.25" customHeight="1" thickBot="1" x14ac:dyDescent="0.2">
      <c r="A7" s="31" t="s">
        <v>2</v>
      </c>
      <c r="B7" s="32" t="s">
        <v>13</v>
      </c>
      <c r="C7" s="33" t="s">
        <v>15</v>
      </c>
      <c r="D7" s="33" t="s">
        <v>16</v>
      </c>
      <c r="E7" s="34" t="s">
        <v>3</v>
      </c>
      <c r="F7" s="34" t="s">
        <v>4</v>
      </c>
      <c r="G7" s="34" t="s">
        <v>20</v>
      </c>
      <c r="H7" s="34" t="s">
        <v>21</v>
      </c>
      <c r="I7" s="34" t="s">
        <v>37</v>
      </c>
      <c r="J7" s="34" t="s">
        <v>12</v>
      </c>
      <c r="K7" s="34" t="s">
        <v>5</v>
      </c>
      <c r="L7" s="34" t="s">
        <v>6</v>
      </c>
      <c r="M7" s="34" t="s">
        <v>7</v>
      </c>
      <c r="N7" s="35" t="s">
        <v>22</v>
      </c>
      <c r="O7" s="35" t="s">
        <v>28</v>
      </c>
      <c r="P7" s="35" t="s">
        <v>24</v>
      </c>
      <c r="Q7" s="35" t="s">
        <v>23</v>
      </c>
      <c r="R7" s="35" t="s">
        <v>19</v>
      </c>
    </row>
    <row r="8" spans="1:33" ht="16" x14ac:dyDescent="0.2">
      <c r="A8" s="20">
        <v>41595</v>
      </c>
      <c r="B8" s="21">
        <v>13</v>
      </c>
      <c r="C8" s="16" t="s">
        <v>39</v>
      </c>
      <c r="D8" s="16" t="s">
        <v>40</v>
      </c>
      <c r="E8" s="22">
        <v>1</v>
      </c>
      <c r="F8" s="22">
        <v>2</v>
      </c>
      <c r="G8" s="22">
        <v>2</v>
      </c>
      <c r="H8" s="22" t="s">
        <v>36</v>
      </c>
      <c r="I8" s="22" t="s">
        <v>36</v>
      </c>
      <c r="J8" s="22">
        <v>0</v>
      </c>
      <c r="K8" s="22">
        <v>1.95</v>
      </c>
      <c r="L8" s="22"/>
      <c r="M8" s="17" t="s">
        <v>29</v>
      </c>
      <c r="N8" s="26">
        <f>((G8-1)*(1-(IF(H8="no",0,'results log'!$B$3)))+1)</f>
        <v>2</v>
      </c>
      <c r="O8" s="26">
        <f t="shared" ref="O8:O71" si="0">E8*IF(I8="yes",2,1)</f>
        <v>1</v>
      </c>
      <c r="P8" s="28">
        <f>IF(ISBLANK(M8),,IF(ISBLANK(F8),,(IF(M8="WON-EW",((((F8-1)*J8)*'results log'!$B$2)+('results log'!$B$2*(F8-1))),IF(M8="WON",((((F8-1)*J8)*'results log'!$B$2)+('results log'!$B$2*(F8-1))),IF(M8="PLACED",((((F8-1)*J8)*'results log'!$B$2)-'results log'!$B$2),IF(J8=0,-'results log'!$B$2,IF(J8=0,-'results log'!$B$2,-('results log'!$B$2*2)))))))*E8))</f>
        <v>20</v>
      </c>
      <c r="Q8" s="27">
        <f>IF(ISBLANK(M8),,IF(ISBLANK(G8),,(IF(M8="WON-EW",((((N8-1)*J8)*'results log'!$B$2)+('results log'!$B$2*(N8-1))),IF(M8="WON",((((N8-1)*J8)*'results log'!$B$2)+('results log'!$B$2*(N8-1))),IF(M8="PLACED",((((N8-1)*J8)*'results log'!$B$2)-'results log'!$B$2),IF(J8=0,-'results log'!$B$2,IF(J8=0,-'results log'!$B$2,-('results log'!$B$2*2)))))))*E8))</f>
        <v>20</v>
      </c>
      <c r="R8" s="27">
        <f>IF(ISBLANK(M8),,IF(U8&lt;&gt;1,((IF(M8="WON-EW",(((K8-1)*'results log'!$B$2)*(1-$B$3))+(((L8-1)*'results log'!$B$2)*(1-$B$3)),IF(M8="WON",(((K8-1)*'results log'!$B$2)*(1-$B$3)),IF(M8="PLACED",(((L8-1)*'results log'!$B$2)*(1-$B$3))-'results log'!$B$2,IF(J8=0,-'results log'!$B$2,-('results log'!$B$2*2))))))*E8),0))</f>
        <v>18.05</v>
      </c>
      <c r="T8" t="s">
        <v>41</v>
      </c>
      <c r="U8">
        <f>IF(ISBLANK(K8),1,IF(ISBLANK(L8),2,99))</f>
        <v>2</v>
      </c>
    </row>
    <row r="9" spans="1:33" ht="16" x14ac:dyDescent="0.2">
      <c r="A9" s="20">
        <v>41595</v>
      </c>
      <c r="B9" s="21">
        <v>13.25</v>
      </c>
      <c r="C9" s="16" t="s">
        <v>42</v>
      </c>
      <c r="D9" s="16" t="s">
        <v>43</v>
      </c>
      <c r="E9" s="22">
        <v>0.5</v>
      </c>
      <c r="F9" s="22">
        <v>11</v>
      </c>
      <c r="G9" s="22">
        <v>9</v>
      </c>
      <c r="H9" s="22" t="s">
        <v>36</v>
      </c>
      <c r="I9" s="22" t="s">
        <v>35</v>
      </c>
      <c r="J9" s="22">
        <v>0.2</v>
      </c>
      <c r="K9" s="22">
        <v>8.6199999999999992</v>
      </c>
      <c r="L9" s="22"/>
      <c r="M9" s="17" t="s">
        <v>32</v>
      </c>
      <c r="N9" s="26">
        <f>((G9-1)*(1-(IF(H9="no",0,'results log'!$B$3)))+1)</f>
        <v>9</v>
      </c>
      <c r="O9" s="26">
        <f t="shared" si="0"/>
        <v>1</v>
      </c>
      <c r="P9" s="28">
        <f>IF(ISBLANK(M9),,IF(ISBLANK(F9),,(IF(M9="WON-EW",((((F9-1)*J9)*'results log'!$B$2)+('results log'!$B$2*(F9-1))),IF(M9="WON",((((F9-1)*J9)*'results log'!$B$2)+('results log'!$B$2*(F9-1))),IF(M9="PLACED",((((F9-1)*J9)*'results log'!$B$2)-'results log'!$B$2),IF(J9=0,-'results log'!$B$2,IF(J9=0,-'results log'!$B$2,-('results log'!$B$2*2)))))))*E9))</f>
        <v>-20</v>
      </c>
      <c r="Q9" s="27">
        <f>IF(ISBLANK(M9),,IF(ISBLANK(G9),,(IF(M9="WON-EW",((((N9-1)*J9)*'results log'!$B$2)+('results log'!$B$2*(N9-1))),IF(M9="WON",((((N9-1)*J9)*'results log'!$B$2)+('results log'!$B$2*(N9-1))),IF(M9="PLACED",((((N9-1)*J9)*'results log'!$B$2)-'results log'!$B$2),IF(J9=0,-'results log'!$B$2,IF(J9=0,-'results log'!$B$2,-('results log'!$B$2*2)))))))*E9))</f>
        <v>-20</v>
      </c>
      <c r="R9" s="27">
        <f>IF(ISBLANK(M9),,IF(U9&lt;&gt;1,((IF(M9="WON-EW",(((K9-1)*'results log'!$B$2)*(1-$B$3))+(((L9-1)*'results log'!$B$2)*(1-$B$3)),IF(M9="WON",(((K9-1)*'results log'!$B$2)*(1-$B$3)),IF(M9="PLACED",(((L9-1)*'results log'!$B$2)*(1-$B$3))-'results log'!$B$2,IF(J9=0,-'results log'!$B$2,-('results log'!$B$2*2))))))*E9),0))</f>
        <v>-20</v>
      </c>
      <c r="T9" t="s">
        <v>44</v>
      </c>
      <c r="U9">
        <f t="shared" ref="U9:U72" si="1">IF(ISBLANK(K9),1,IF(ISBLANK(L9),2,99))</f>
        <v>2</v>
      </c>
    </row>
    <row r="10" spans="1:33" ht="16" x14ac:dyDescent="0.2">
      <c r="A10" s="20">
        <v>42697</v>
      </c>
      <c r="B10" s="21">
        <v>13.3</v>
      </c>
      <c r="C10" s="16" t="s">
        <v>48</v>
      </c>
      <c r="D10" s="16" t="s">
        <v>49</v>
      </c>
      <c r="E10" s="22">
        <v>1</v>
      </c>
      <c r="F10" s="22">
        <v>1.91</v>
      </c>
      <c r="G10" s="22">
        <v>1.8</v>
      </c>
      <c r="H10" s="22" t="s">
        <v>36</v>
      </c>
      <c r="I10" s="22" t="s">
        <v>36</v>
      </c>
      <c r="J10" s="22">
        <v>0</v>
      </c>
      <c r="K10" s="22">
        <v>1.43</v>
      </c>
      <c r="L10" s="22"/>
      <c r="M10" s="17" t="s">
        <v>29</v>
      </c>
      <c r="N10" s="26">
        <f>((G10-1)*(1-(IF(H10="no",0,'results log'!$B$3)))+1)</f>
        <v>1.8</v>
      </c>
      <c r="O10" s="26">
        <f t="shared" si="0"/>
        <v>1</v>
      </c>
      <c r="P10" s="28">
        <f>IF(ISBLANK(M10),,IF(ISBLANK(F10),,(IF(M10="WON-EW",((((F10-1)*J10)*'results log'!$B$2)+('results log'!$B$2*(F10-1))),IF(M10="WON",((((F10-1)*J10)*'results log'!$B$2)+('results log'!$B$2*(F10-1))),IF(M10="PLACED",((((F10-1)*J10)*'results log'!$B$2)-'results log'!$B$2),IF(J10=0,-'results log'!$B$2,IF(J10=0,-'results log'!$B$2,-('results log'!$B$2*2)))))))*E10))</f>
        <v>18.2</v>
      </c>
      <c r="Q10" s="27">
        <f>IF(ISBLANK(M10),,IF(ISBLANK(G10),,(IF(M10="WON-EW",((((N10-1)*J10)*'results log'!$B$2)+('results log'!$B$2*(N10-1))),IF(M10="WON",((((N10-1)*J10)*'results log'!$B$2)+('results log'!$B$2*(N10-1))),IF(M10="PLACED",((((N10-1)*J10)*'results log'!$B$2)-'results log'!$B$2),IF(J10=0,-'results log'!$B$2,IF(J10=0,-'results log'!$B$2,-('results log'!$B$2*2)))))))*E10))</f>
        <v>16</v>
      </c>
      <c r="R10" s="27">
        <f>IF(ISBLANK(M10),,IF(U10&lt;&gt;1,((IF(M10="WON-EW",(((K10-1)*'results log'!$B$2)*(1-$B$3))+(((L10-1)*'results log'!$B$2)*(1-$B$3)),IF(M10="WON",(((K10-1)*'results log'!$B$2)*(1-$B$3)),IF(M10="PLACED",(((L10-1)*'results log'!$B$2)*(1-$B$3))-'results log'!$B$2,IF(J10=0,-'results log'!$B$2,-('results log'!$B$2*2))))))*E10),0))</f>
        <v>8.1699999999999982</v>
      </c>
      <c r="T10" t="s">
        <v>53</v>
      </c>
      <c r="U10">
        <f t="shared" si="1"/>
        <v>2</v>
      </c>
    </row>
    <row r="11" spans="1:33" ht="16" x14ac:dyDescent="0.2">
      <c r="A11" s="20">
        <v>42697</v>
      </c>
      <c r="B11" s="21">
        <v>15</v>
      </c>
      <c r="C11" s="16" t="s">
        <v>50</v>
      </c>
      <c r="D11" s="16" t="s">
        <v>51</v>
      </c>
      <c r="E11" s="22">
        <v>0.5</v>
      </c>
      <c r="F11" s="22">
        <v>12</v>
      </c>
      <c r="G11" s="22">
        <v>12</v>
      </c>
      <c r="H11" s="22" t="s">
        <v>36</v>
      </c>
      <c r="I11" s="22" t="s">
        <v>35</v>
      </c>
      <c r="J11" s="22">
        <v>0.2</v>
      </c>
      <c r="K11" s="22">
        <v>21.12</v>
      </c>
      <c r="L11" s="22">
        <v>3.8</v>
      </c>
      <c r="M11" s="17" t="s">
        <v>31</v>
      </c>
      <c r="N11" s="26">
        <f>((G11-1)*(1-(IF(H11="no",0,'results log'!$B$3)))+1)</f>
        <v>12</v>
      </c>
      <c r="O11" s="26">
        <f t="shared" si="0"/>
        <v>1</v>
      </c>
      <c r="P11" s="28">
        <f>IF(ISBLANK(M11),,IF(ISBLANK(F11),,(IF(M11="WON-EW",((((F11-1)*J11)*'results log'!$B$2)+('results log'!$B$2*(F11-1))),IF(M11="WON",((((F11-1)*J11)*'results log'!$B$2)+('results log'!$B$2*(F11-1))),IF(M11="PLACED",((((F11-1)*J11)*'results log'!$B$2)-'results log'!$B$2),IF(J11=0,-'results log'!$B$2,IF(J11=0,-'results log'!$B$2,-('results log'!$B$2*2)))))))*E11))</f>
        <v>12</v>
      </c>
      <c r="Q11" s="27">
        <f>IF(ISBLANK(M11),,IF(ISBLANK(G11),,(IF(M11="WON-EW",((((N11-1)*J11)*'results log'!$B$2)+('results log'!$B$2*(N11-1))),IF(M11="WON",((((N11-1)*J11)*'results log'!$B$2)+('results log'!$B$2*(N11-1))),IF(M11="PLACED",((((N11-1)*J11)*'results log'!$B$2)-'results log'!$B$2),IF(J11=0,-'results log'!$B$2,IF(J11=0,-'results log'!$B$2,-('results log'!$B$2*2)))))))*E11))</f>
        <v>12</v>
      </c>
      <c r="R11" s="27">
        <f>IF(ISBLANK(M11),,IF(U11&lt;&gt;1,((IF(M11="WON-EW",(((K11-1)*'results log'!$B$2)*(1-$B$3))+(((L11-1)*'results log'!$B$2)*(1-$B$3)),IF(M11="WON",(((K11-1)*'results log'!$B$2)*(1-$B$3)),IF(M11="PLACED",(((L11-1)*'results log'!$B$2)*(1-$B$3))-'results log'!$B$2,IF(J11=0,-'results log'!$B$2,-('results log'!$B$2*2))))))*E11),0))</f>
        <v>16.599999999999998</v>
      </c>
      <c r="T11" t="s">
        <v>41</v>
      </c>
      <c r="U11">
        <f t="shared" si="1"/>
        <v>99</v>
      </c>
    </row>
    <row r="12" spans="1:33" ht="16" x14ac:dyDescent="0.2">
      <c r="A12" s="20">
        <v>42697</v>
      </c>
      <c r="B12" s="21">
        <v>15.4</v>
      </c>
      <c r="C12" s="16" t="s">
        <v>48</v>
      </c>
      <c r="D12" s="16" t="s">
        <v>52</v>
      </c>
      <c r="E12" s="22">
        <v>1</v>
      </c>
      <c r="F12" s="22">
        <v>3</v>
      </c>
      <c r="G12" s="22">
        <v>3.25</v>
      </c>
      <c r="H12" s="22" t="s">
        <v>36</v>
      </c>
      <c r="I12" s="22" t="s">
        <v>36</v>
      </c>
      <c r="J12" s="22">
        <v>0</v>
      </c>
      <c r="K12" s="22">
        <v>3.41</v>
      </c>
      <c r="L12" s="22"/>
      <c r="M12" s="17" t="s">
        <v>29</v>
      </c>
      <c r="N12" s="26">
        <f>((G12-1)*(1-(IF(H12="no",0,'results log'!$B$3)))+1)</f>
        <v>3.25</v>
      </c>
      <c r="O12" s="26">
        <f t="shared" si="0"/>
        <v>1</v>
      </c>
      <c r="P12" s="28">
        <f>IF(ISBLANK(M12),,IF(ISBLANK(F12),,(IF(M12="WON-EW",((((F12-1)*J12)*'results log'!$B$2)+('results log'!$B$2*(F12-1))),IF(M12="WON",((((F12-1)*J12)*'results log'!$B$2)+('results log'!$B$2*(F12-1))),IF(M12="PLACED",((((F12-1)*J12)*'results log'!$B$2)-'results log'!$B$2),IF(J12=0,-'results log'!$B$2,IF(J12=0,-'results log'!$B$2,-('results log'!$B$2*2)))))))*E12))</f>
        <v>40</v>
      </c>
      <c r="Q12" s="27">
        <f>IF(ISBLANK(M12),,IF(ISBLANK(G12),,(IF(M12="WON-EW",((((N12-1)*J12)*'results log'!$B$2)+('results log'!$B$2*(N12-1))),IF(M12="WON",((((N12-1)*J12)*'results log'!$B$2)+('results log'!$B$2*(N12-1))),IF(M12="PLACED",((((N12-1)*J12)*'results log'!$B$2)-'results log'!$B$2),IF(J12=0,-'results log'!$B$2,IF(J12=0,-'results log'!$B$2,-('results log'!$B$2*2)))))))*E12))</f>
        <v>45</v>
      </c>
      <c r="R12" s="27">
        <f>IF(ISBLANK(M12),,IF(U12&lt;&gt;1,((IF(M12="WON-EW",(((K12-1)*'results log'!$B$2)*(1-$B$3))+(((L12-1)*'results log'!$B$2)*(1-$B$3)),IF(M12="WON",(((K12-1)*'results log'!$B$2)*(1-$B$3)),IF(M12="PLACED",(((L12-1)*'results log'!$B$2)*(1-$B$3))-'results log'!$B$2,IF(J12=0,-'results log'!$B$2,-('results log'!$B$2*2))))))*E12),0))</f>
        <v>45.79</v>
      </c>
      <c r="T12" t="s">
        <v>41</v>
      </c>
      <c r="U12">
        <f t="shared" si="1"/>
        <v>2</v>
      </c>
    </row>
    <row r="13" spans="1:33" ht="16" x14ac:dyDescent="0.2">
      <c r="A13" s="20">
        <v>42698</v>
      </c>
      <c r="B13" s="21">
        <v>13.15</v>
      </c>
      <c r="C13" s="16" t="s">
        <v>62</v>
      </c>
      <c r="D13" s="16" t="s">
        <v>63</v>
      </c>
      <c r="E13" s="22">
        <v>1</v>
      </c>
      <c r="F13" s="22">
        <v>2.38</v>
      </c>
      <c r="G13" s="22">
        <v>2.62</v>
      </c>
      <c r="H13" s="22" t="s">
        <v>36</v>
      </c>
      <c r="I13" s="22" t="s">
        <v>36</v>
      </c>
      <c r="J13" s="22">
        <v>0</v>
      </c>
      <c r="K13" s="22">
        <v>3.05</v>
      </c>
      <c r="L13" s="22"/>
      <c r="M13" s="17" t="s">
        <v>32</v>
      </c>
      <c r="N13" s="26">
        <f>((G13-1)*(1-(IF(H13="no",0,'results log'!$B$3)))+1)</f>
        <v>2.62</v>
      </c>
      <c r="O13" s="26">
        <f t="shared" si="0"/>
        <v>1</v>
      </c>
      <c r="P13" s="28">
        <f>IF(ISBLANK(M13),,IF(ISBLANK(F13),,(IF(M13="WON-EW",((((F13-1)*J13)*'results log'!$B$2)+('results log'!$B$2*(F13-1))),IF(M13="WON",((((F13-1)*J13)*'results log'!$B$2)+('results log'!$B$2*(F13-1))),IF(M13="PLACED",((((F13-1)*J13)*'results log'!$B$2)-'results log'!$B$2),IF(J13=0,-'results log'!$B$2,IF(J13=0,-'results log'!$B$2,-('results log'!$B$2*2)))))))*E13))</f>
        <v>-20</v>
      </c>
      <c r="Q13" s="27">
        <f>IF(ISBLANK(M13),,IF(ISBLANK(G13),,(IF(M13="WON-EW",((((N13-1)*J13)*'results log'!$B$2)+('results log'!$B$2*(N13-1))),IF(M13="WON",((((N13-1)*J13)*'results log'!$B$2)+('results log'!$B$2*(N13-1))),IF(M13="PLACED",((((N13-1)*J13)*'results log'!$B$2)-'results log'!$B$2),IF(J13=0,-'results log'!$B$2,IF(J13=0,-'results log'!$B$2,-('results log'!$B$2*2)))))))*E13))</f>
        <v>-20</v>
      </c>
      <c r="R13" s="27">
        <f>IF(ISBLANK(M13),,IF(U13&lt;&gt;1,((IF(M13="WON-EW",(((K13-1)*'results log'!$B$2)*(1-$B$3))+(((L13-1)*'results log'!$B$2)*(1-$B$3)),IF(M13="WON",(((K13-1)*'results log'!$B$2)*(1-$B$3)),IF(M13="PLACED",(((L13-1)*'results log'!$B$2)*(1-$B$3))-'results log'!$B$2,IF(J13=0,-'results log'!$B$2,-('results log'!$B$2*2))))))*E13),0))</f>
        <v>-20</v>
      </c>
      <c r="T13" t="s">
        <v>41</v>
      </c>
      <c r="U13">
        <f t="shared" si="1"/>
        <v>2</v>
      </c>
    </row>
    <row r="14" spans="1:33" ht="16" x14ac:dyDescent="0.2">
      <c r="A14" s="20">
        <v>42698</v>
      </c>
      <c r="B14" s="21">
        <v>13.35</v>
      </c>
      <c r="C14" s="16" t="s">
        <v>64</v>
      </c>
      <c r="D14" s="16" t="s">
        <v>65</v>
      </c>
      <c r="E14" s="22">
        <v>1</v>
      </c>
      <c r="F14" s="22">
        <v>2.38</v>
      </c>
      <c r="G14" s="22">
        <v>2.75</v>
      </c>
      <c r="H14" s="22" t="s">
        <v>36</v>
      </c>
      <c r="I14" s="22" t="s">
        <v>36</v>
      </c>
      <c r="J14" s="22">
        <v>0</v>
      </c>
      <c r="K14" s="22">
        <v>2.78</v>
      </c>
      <c r="L14" s="22"/>
      <c r="M14" s="17" t="s">
        <v>32</v>
      </c>
      <c r="N14" s="26">
        <f>((G14-1)*(1-(IF(H14="no",0,'results log'!$B$3)))+1)</f>
        <v>2.75</v>
      </c>
      <c r="O14" s="26">
        <f t="shared" si="0"/>
        <v>1</v>
      </c>
      <c r="P14" s="28">
        <f>IF(ISBLANK(M14),,IF(ISBLANK(F14),,(IF(M14="WON-EW",((((F14-1)*J14)*'results log'!$B$2)+('results log'!$B$2*(F14-1))),IF(M14="WON",((((F14-1)*J14)*'results log'!$B$2)+('results log'!$B$2*(F14-1))),IF(M14="PLACED",((((F14-1)*J14)*'results log'!$B$2)-'results log'!$B$2),IF(J14=0,-'results log'!$B$2,IF(J14=0,-'results log'!$B$2,-('results log'!$B$2*2)))))))*E14))</f>
        <v>-20</v>
      </c>
      <c r="Q14" s="27">
        <f>IF(ISBLANK(M14),,IF(ISBLANK(G14),,(IF(M14="WON-EW",((((N14-1)*J14)*'results log'!$B$2)+('results log'!$B$2*(N14-1))),IF(M14="WON",((((N14-1)*J14)*'results log'!$B$2)+('results log'!$B$2*(N14-1))),IF(M14="PLACED",((((N14-1)*J14)*'results log'!$B$2)-'results log'!$B$2),IF(J14=0,-'results log'!$B$2,IF(J14=0,-'results log'!$B$2,-('results log'!$B$2*2)))))))*E14))</f>
        <v>-20</v>
      </c>
      <c r="R14" s="27">
        <f>IF(ISBLANK(M14),,IF(U14&lt;&gt;1,((IF(M14="WON-EW",(((K14-1)*'results log'!$B$2)*(1-$B$3))+(((L14-1)*'results log'!$B$2)*(1-$B$3)),IF(M14="WON",(((K14-1)*'results log'!$B$2)*(1-$B$3)),IF(M14="PLACED",(((L14-1)*'results log'!$B$2)*(1-$B$3))-'results log'!$B$2,IF(J14=0,-'results log'!$B$2,-('results log'!$B$2*2))))))*E14),0))</f>
        <v>-20</v>
      </c>
      <c r="T14" t="s">
        <v>41</v>
      </c>
      <c r="U14">
        <f t="shared" si="1"/>
        <v>2</v>
      </c>
    </row>
    <row r="15" spans="1:33" ht="16" x14ac:dyDescent="0.2">
      <c r="A15" s="20">
        <v>42699</v>
      </c>
      <c r="B15" s="21">
        <v>14.1</v>
      </c>
      <c r="C15" s="16" t="s">
        <v>68</v>
      </c>
      <c r="D15" s="16" t="s">
        <v>66</v>
      </c>
      <c r="E15" s="22">
        <v>1</v>
      </c>
      <c r="F15" s="22">
        <v>3</v>
      </c>
      <c r="G15" s="22">
        <v>3</v>
      </c>
      <c r="H15" s="22" t="s">
        <v>36</v>
      </c>
      <c r="I15" s="22" t="s">
        <v>36</v>
      </c>
      <c r="J15" s="22">
        <v>0</v>
      </c>
      <c r="K15" s="22">
        <v>3.67</v>
      </c>
      <c r="L15" s="22"/>
      <c r="M15" s="17" t="s">
        <v>32</v>
      </c>
      <c r="N15" s="26">
        <f>((G15-1)*(1-(IF(H15="no",0,'results log'!$B$3)))+1)</f>
        <v>3</v>
      </c>
      <c r="O15" s="26">
        <f t="shared" si="0"/>
        <v>1</v>
      </c>
      <c r="P15" s="28">
        <f>IF(ISBLANK(M15),,IF(ISBLANK(F15),,(IF(M15="WON-EW",((((F15-1)*J15)*'results log'!$B$2)+('results log'!$B$2*(F15-1))),IF(M15="WON",((((F15-1)*J15)*'results log'!$B$2)+('results log'!$B$2*(F15-1))),IF(M15="PLACED",((((F15-1)*J15)*'results log'!$B$2)-'results log'!$B$2),IF(J15=0,-'results log'!$B$2,IF(J15=0,-'results log'!$B$2,-('results log'!$B$2*2)))))))*E15))</f>
        <v>-20</v>
      </c>
      <c r="Q15" s="27">
        <f>IF(ISBLANK(M15),,IF(ISBLANK(G15),,(IF(M15="WON-EW",((((N15-1)*J15)*'results log'!$B$2)+('results log'!$B$2*(N15-1))),IF(M15="WON",((((N15-1)*J15)*'results log'!$B$2)+('results log'!$B$2*(N15-1))),IF(M15="PLACED",((((N15-1)*J15)*'results log'!$B$2)-'results log'!$B$2),IF(J15=0,-'results log'!$B$2,IF(J15=0,-'results log'!$B$2,-('results log'!$B$2*2)))))))*E15))</f>
        <v>-20</v>
      </c>
      <c r="R15" s="27">
        <f>IF(ISBLANK(M15),,IF(U15&lt;&gt;1,((IF(M15="WON-EW",(((K15-1)*'results log'!$B$2)*(1-$B$3))+(((L15-1)*'results log'!$B$2)*(1-$B$3)),IF(M15="WON",(((K15-1)*'results log'!$B$2)*(1-$B$3)),IF(M15="PLACED",(((L15-1)*'results log'!$B$2)*(1-$B$3))-'results log'!$B$2,IF(J15=0,-'results log'!$B$2,-('results log'!$B$2*2))))))*E15),0))</f>
        <v>-20</v>
      </c>
      <c r="T15" t="s">
        <v>41</v>
      </c>
      <c r="U15">
        <f t="shared" si="1"/>
        <v>2</v>
      </c>
    </row>
    <row r="16" spans="1:33" ht="16" x14ac:dyDescent="0.2">
      <c r="A16" s="20">
        <v>42699</v>
      </c>
      <c r="B16" s="21">
        <v>14.2</v>
      </c>
      <c r="C16" s="16" t="s">
        <v>42</v>
      </c>
      <c r="D16" s="16" t="s">
        <v>67</v>
      </c>
      <c r="E16" s="22">
        <v>1</v>
      </c>
      <c r="F16" s="22">
        <v>2.8</v>
      </c>
      <c r="G16" s="22">
        <v>2.8</v>
      </c>
      <c r="H16" s="22" t="s">
        <v>36</v>
      </c>
      <c r="I16" s="22" t="s">
        <v>36</v>
      </c>
      <c r="J16" s="22">
        <v>0</v>
      </c>
      <c r="K16" s="22">
        <v>2.0099999999999998</v>
      </c>
      <c r="L16" s="22"/>
      <c r="M16" s="17" t="s">
        <v>29</v>
      </c>
      <c r="N16" s="26">
        <f>((G16-1)*(1-(IF(H16="no",0,'results log'!$B$3)))+1)</f>
        <v>2.8</v>
      </c>
      <c r="O16" s="26">
        <f t="shared" si="0"/>
        <v>1</v>
      </c>
      <c r="P16" s="28">
        <f>IF(ISBLANK(M16),,IF(ISBLANK(F16),,(IF(M16="WON-EW",((((F16-1)*J16)*'results log'!$B$2)+('results log'!$B$2*(F16-1))),IF(M16="WON",((((F16-1)*J16)*'results log'!$B$2)+('results log'!$B$2*(F16-1))),IF(M16="PLACED",((((F16-1)*J16)*'results log'!$B$2)-'results log'!$B$2),IF(J16=0,-'results log'!$B$2,IF(J16=0,-'results log'!$B$2,-('results log'!$B$2*2)))))))*E16))</f>
        <v>36</v>
      </c>
      <c r="Q16" s="27">
        <f>IF(ISBLANK(M16),,IF(ISBLANK(G16),,(IF(M16="WON-EW",((((N16-1)*J16)*'results log'!$B$2)+('results log'!$B$2*(N16-1))),IF(M16="WON",((((N16-1)*J16)*'results log'!$B$2)+('results log'!$B$2*(N16-1))),IF(M16="PLACED",((((N16-1)*J16)*'results log'!$B$2)-'results log'!$B$2),IF(J16=0,-'results log'!$B$2,IF(J16=0,-'results log'!$B$2,-('results log'!$B$2*2)))))))*E16))</f>
        <v>36</v>
      </c>
      <c r="R16" s="27">
        <f>IF(ISBLANK(M16),,IF(U16&lt;&gt;1,((IF(M16="WON-EW",(((K16-1)*'results log'!$B$2)*(1-$B$3))+(((L16-1)*'results log'!$B$2)*(1-$B$3)),IF(M16="WON",(((K16-1)*'results log'!$B$2)*(1-$B$3)),IF(M16="PLACED",(((L16-1)*'results log'!$B$2)*(1-$B$3))-'results log'!$B$2,IF(J16=0,-'results log'!$B$2,-('results log'!$B$2*2))))))*E16),0))</f>
        <v>19.189999999999994</v>
      </c>
      <c r="T16" t="s">
        <v>76</v>
      </c>
      <c r="U16">
        <f t="shared" si="1"/>
        <v>2</v>
      </c>
    </row>
    <row r="17" spans="1:93" ht="16" x14ac:dyDescent="0.2">
      <c r="A17" s="20">
        <v>42699</v>
      </c>
      <c r="B17" s="21">
        <v>15.2</v>
      </c>
      <c r="C17" s="16" t="s">
        <v>68</v>
      </c>
      <c r="D17" s="16" t="s">
        <v>69</v>
      </c>
      <c r="E17" s="22">
        <v>1</v>
      </c>
      <c r="F17" s="22">
        <v>1.91</v>
      </c>
      <c r="G17" s="22">
        <v>1.91</v>
      </c>
      <c r="H17" s="22" t="s">
        <v>36</v>
      </c>
      <c r="I17" s="22" t="s">
        <v>36</v>
      </c>
      <c r="J17" s="22">
        <v>0</v>
      </c>
      <c r="K17" s="22">
        <v>1.97</v>
      </c>
      <c r="L17" s="22"/>
      <c r="M17" s="17" t="s">
        <v>32</v>
      </c>
      <c r="N17" s="26">
        <f>((G17-1)*(1-(IF(H17="no",0,'results log'!$B$3)))+1)</f>
        <v>1.91</v>
      </c>
      <c r="O17" s="26">
        <f t="shared" si="0"/>
        <v>1</v>
      </c>
      <c r="P17" s="28">
        <f>IF(ISBLANK(M17),,IF(ISBLANK(F17),,(IF(M17="WON-EW",((((F17-1)*J17)*'results log'!$B$2)+('results log'!$B$2*(F17-1))),IF(M17="WON",((((F17-1)*J17)*'results log'!$B$2)+('results log'!$B$2*(F17-1))),IF(M17="PLACED",((((F17-1)*J17)*'results log'!$B$2)-'results log'!$B$2),IF(J17=0,-'results log'!$B$2,IF(J17=0,-'results log'!$B$2,-('results log'!$B$2*2)))))))*E17))</f>
        <v>-20</v>
      </c>
      <c r="Q17" s="27">
        <f>IF(ISBLANK(M17),,IF(ISBLANK(G17),,(IF(M17="WON-EW",((((N17-1)*J17)*'results log'!$B$2)+('results log'!$B$2*(N17-1))),IF(M17="WON",((((N17-1)*J17)*'results log'!$B$2)+('results log'!$B$2*(N17-1))),IF(M17="PLACED",((((N17-1)*J17)*'results log'!$B$2)-'results log'!$B$2),IF(J17=0,-'results log'!$B$2,IF(J17=0,-'results log'!$B$2,-('results log'!$B$2*2)))))))*E17))</f>
        <v>-20</v>
      </c>
      <c r="R17" s="27">
        <f>IF(ISBLANK(M17),,IF(U17&lt;&gt;1,((IF(M17="WON-EW",(((K17-1)*'results log'!$B$2)*(1-$B$3))+(((L17-1)*'results log'!$B$2)*(1-$B$3)),IF(M17="WON",(((K17-1)*'results log'!$B$2)*(1-$B$3)),IF(M17="PLACED",(((L17-1)*'results log'!$B$2)*(1-$B$3))-'results log'!$B$2,IF(J17=0,-'results log'!$B$2,-('results log'!$B$2*2))))))*E17),0))</f>
        <v>-20</v>
      </c>
      <c r="T17" t="s">
        <v>41</v>
      </c>
      <c r="U17">
        <f t="shared" si="1"/>
        <v>2</v>
      </c>
    </row>
    <row r="18" spans="1:93" ht="16" x14ac:dyDescent="0.2">
      <c r="A18" s="20">
        <v>42700</v>
      </c>
      <c r="B18" s="21">
        <v>12</v>
      </c>
      <c r="C18" s="16" t="s">
        <v>71</v>
      </c>
      <c r="D18" s="16" t="s">
        <v>70</v>
      </c>
      <c r="E18" s="22">
        <v>1</v>
      </c>
      <c r="F18" s="22">
        <v>2.75</v>
      </c>
      <c r="G18" s="22">
        <v>3.75</v>
      </c>
      <c r="H18" s="22" t="s">
        <v>36</v>
      </c>
      <c r="I18" s="22" t="s">
        <v>36</v>
      </c>
      <c r="J18" s="22">
        <v>0</v>
      </c>
      <c r="K18" s="22">
        <v>4.2</v>
      </c>
      <c r="L18" s="22"/>
      <c r="M18" s="17" t="s">
        <v>32</v>
      </c>
      <c r="N18" s="26">
        <f>((G18-1)*(1-(IF(H18="no",0,'results log'!$B$3)))+1)</f>
        <v>3.75</v>
      </c>
      <c r="O18" s="26">
        <f t="shared" si="0"/>
        <v>1</v>
      </c>
      <c r="P18" s="28">
        <f>IF(ISBLANK(M18),,IF(ISBLANK(F18),,(IF(M18="WON-EW",((((F18-1)*J18)*'results log'!$B$2)+('results log'!$B$2*(F18-1))),IF(M18="WON",((((F18-1)*J18)*'results log'!$B$2)+('results log'!$B$2*(F18-1))),IF(M18="PLACED",((((F18-1)*J18)*'results log'!$B$2)-'results log'!$B$2),IF(J18=0,-'results log'!$B$2,IF(J18=0,-'results log'!$B$2,-('results log'!$B$2*2)))))))*E18))</f>
        <v>-20</v>
      </c>
      <c r="Q18" s="27">
        <f>IF(ISBLANK(M18),,IF(ISBLANK(G18),,(IF(M18="WON-EW",((((N18-1)*J18)*'results log'!$B$2)+('results log'!$B$2*(N18-1))),IF(M18="WON",((((N18-1)*J18)*'results log'!$B$2)+('results log'!$B$2*(N18-1))),IF(M18="PLACED",((((N18-1)*J18)*'results log'!$B$2)-'results log'!$B$2),IF(J18=0,-'results log'!$B$2,IF(J18=0,-'results log'!$B$2,-('results log'!$B$2*2)))))))*E18))</f>
        <v>-20</v>
      </c>
      <c r="R18" s="27">
        <f>IF(ISBLANK(M18),,IF(U18&lt;&gt;1,((IF(M18="WON-EW",(((K18-1)*'results log'!$B$2)*(1-$B$3))+(((L18-1)*'results log'!$B$2)*(1-$B$3)),IF(M18="WON",(((K18-1)*'results log'!$B$2)*(1-$B$3)),IF(M18="PLACED",(((L18-1)*'results log'!$B$2)*(1-$B$3))-'results log'!$B$2,IF(J18=0,-'results log'!$B$2,-('results log'!$B$2*2))))))*E18),0))</f>
        <v>-20</v>
      </c>
      <c r="T18" t="s">
        <v>41</v>
      </c>
      <c r="U18">
        <f t="shared" si="1"/>
        <v>2</v>
      </c>
    </row>
    <row r="19" spans="1:93" ht="16" x14ac:dyDescent="0.2">
      <c r="A19" s="20">
        <v>42700</v>
      </c>
      <c r="B19" s="21">
        <v>14.5</v>
      </c>
      <c r="C19" s="16" t="s">
        <v>71</v>
      </c>
      <c r="D19" s="16" t="s">
        <v>72</v>
      </c>
      <c r="E19" s="22">
        <v>1</v>
      </c>
      <c r="F19" s="22">
        <v>3</v>
      </c>
      <c r="G19" s="22">
        <v>2.75</v>
      </c>
      <c r="H19" s="22" t="s">
        <v>36</v>
      </c>
      <c r="I19" s="22" t="s">
        <v>36</v>
      </c>
      <c r="J19" s="22">
        <v>0</v>
      </c>
      <c r="K19" s="22">
        <v>3.9</v>
      </c>
      <c r="L19" s="22"/>
      <c r="M19" s="17" t="s">
        <v>29</v>
      </c>
      <c r="N19" s="26">
        <f>((G19-1)*(1-(IF(H19="no",0,'results log'!$B$3)))+1)</f>
        <v>2.75</v>
      </c>
      <c r="O19" s="26">
        <f t="shared" si="0"/>
        <v>1</v>
      </c>
      <c r="P19" s="28">
        <f>IF(ISBLANK(M19),,IF(ISBLANK(F19),,(IF(M19="WON-EW",((((F19-1)*J19)*'results log'!$B$2)+('results log'!$B$2*(F19-1))),IF(M19="WON",((((F19-1)*J19)*'results log'!$B$2)+('results log'!$B$2*(F19-1))),IF(M19="PLACED",((((F19-1)*J19)*'results log'!$B$2)-'results log'!$B$2),IF(J19=0,-'results log'!$B$2,IF(J19=0,-'results log'!$B$2,-('results log'!$B$2*2)))))))*E19))</f>
        <v>40</v>
      </c>
      <c r="Q19" s="27">
        <f>IF(ISBLANK(M19),,IF(ISBLANK(G19),,(IF(M19="WON-EW",((((N19-1)*J19)*'results log'!$B$2)+('results log'!$B$2*(N19-1))),IF(M19="WON",((((N19-1)*J19)*'results log'!$B$2)+('results log'!$B$2*(N19-1))),IF(M19="PLACED",((((N19-1)*J19)*'results log'!$B$2)-'results log'!$B$2),IF(J19=0,-'results log'!$B$2,IF(J19=0,-'results log'!$B$2,-('results log'!$B$2*2)))))))*E19))</f>
        <v>35</v>
      </c>
      <c r="R19" s="27">
        <f>IF(ISBLANK(M19),,IF(U19&lt;&gt;1,((IF(M19="WON-EW",(((K19-1)*'results log'!$B$2)*(1-$B$3))+(((L19-1)*'results log'!$B$2)*(1-$B$3)),IF(M19="WON",(((K19-1)*'results log'!$B$2)*(1-$B$3)),IF(M19="PLACED",(((L19-1)*'results log'!$B$2)*(1-$B$3))-'results log'!$B$2,IF(J19=0,-'results log'!$B$2,-('results log'!$B$2*2))))))*E19),0))</f>
        <v>55.099999999999994</v>
      </c>
      <c r="T19" t="s">
        <v>41</v>
      </c>
      <c r="U19">
        <f t="shared" si="1"/>
        <v>2</v>
      </c>
    </row>
    <row r="20" spans="1:93" ht="16" x14ac:dyDescent="0.2">
      <c r="A20" s="20">
        <v>42700</v>
      </c>
      <c r="B20" s="21">
        <v>15.1</v>
      </c>
      <c r="C20" s="16" t="s">
        <v>68</v>
      </c>
      <c r="D20" s="16" t="s">
        <v>73</v>
      </c>
      <c r="E20" s="22">
        <v>0.5</v>
      </c>
      <c r="F20" s="22">
        <v>7</v>
      </c>
      <c r="G20" s="22">
        <v>7</v>
      </c>
      <c r="H20" s="22" t="s">
        <v>36</v>
      </c>
      <c r="I20" s="22" t="s">
        <v>35</v>
      </c>
      <c r="J20" s="22">
        <v>0.25</v>
      </c>
      <c r="K20" s="22">
        <v>4.97</v>
      </c>
      <c r="L20" s="22">
        <v>2.2799999999999998</v>
      </c>
      <c r="M20" s="17" t="s">
        <v>30</v>
      </c>
      <c r="N20" s="26">
        <f>((G20-1)*(1-(IF(H20="no",0,'results log'!$B$3)))+1)</f>
        <v>7</v>
      </c>
      <c r="O20" s="26">
        <f t="shared" si="0"/>
        <v>1</v>
      </c>
      <c r="P20" s="28">
        <f>IF(ISBLANK(M20),,IF(ISBLANK(F20),,(IF(M20="WON-EW",((((F20-1)*J20)*'results log'!$B$2)+('results log'!$B$2*(F20-1))),IF(M20="WON",((((F20-1)*J20)*'results log'!$B$2)+('results log'!$B$2*(F20-1))),IF(M20="PLACED",((((F20-1)*J20)*'results log'!$B$2)-'results log'!$B$2),IF(J20=0,-'results log'!$B$2,IF(J20=0,-'results log'!$B$2,-('results log'!$B$2*2)))))))*E20))</f>
        <v>75</v>
      </c>
      <c r="Q20" s="27">
        <f>IF(ISBLANK(M20),,IF(ISBLANK(G20),,(IF(M20="WON-EW",((((N20-1)*J20)*'results log'!$B$2)+('results log'!$B$2*(N20-1))),IF(M20="WON",((((N20-1)*J20)*'results log'!$B$2)+('results log'!$B$2*(N20-1))),IF(M20="PLACED",((((N20-1)*J20)*'results log'!$B$2)-'results log'!$B$2),IF(J20=0,-'results log'!$B$2,IF(J20=0,-'results log'!$B$2,-('results log'!$B$2*2)))))))*E20))</f>
        <v>75</v>
      </c>
      <c r="R20" s="27">
        <f>IF(ISBLANK(M20),,IF(U20&lt;&gt;1,((IF(M20="WON-EW",(((K20-1)*'results log'!$B$2)*(1-$B$3))+(((L20-1)*'results log'!$B$2)*(1-$B$3)),IF(M20="WON",(((K20-1)*'results log'!$B$2)*(1-$B$3)),IF(M20="PLACED",(((L20-1)*'results log'!$B$2)*(1-$B$3))-'results log'!$B$2,IF(J20=0,-'results log'!$B$2,-('results log'!$B$2*2))))))*E20),0))</f>
        <v>49.874999999999993</v>
      </c>
      <c r="T20" t="s">
        <v>74</v>
      </c>
      <c r="U20">
        <f t="shared" si="1"/>
        <v>99</v>
      </c>
    </row>
    <row r="21" spans="1:93" ht="16" x14ac:dyDescent="0.2">
      <c r="A21" s="20">
        <v>42704</v>
      </c>
      <c r="B21" s="21">
        <v>12.4</v>
      </c>
      <c r="C21" s="16" t="s">
        <v>77</v>
      </c>
      <c r="D21" s="16" t="s">
        <v>78</v>
      </c>
      <c r="E21" s="22">
        <v>1</v>
      </c>
      <c r="F21" s="22">
        <v>3.25</v>
      </c>
      <c r="G21" s="22">
        <v>3.25</v>
      </c>
      <c r="H21" s="22" t="s">
        <v>36</v>
      </c>
      <c r="I21" s="22" t="s">
        <v>36</v>
      </c>
      <c r="J21" s="22">
        <v>0</v>
      </c>
      <c r="K21" s="22">
        <v>6.41</v>
      </c>
      <c r="L21" s="22"/>
      <c r="M21" s="17" t="s">
        <v>29</v>
      </c>
      <c r="N21" s="26">
        <f>((G21-1)*(1-(IF(H21="no",0,'results log'!$B$3)))+1)</f>
        <v>3.25</v>
      </c>
      <c r="O21" s="26">
        <f t="shared" si="0"/>
        <v>1</v>
      </c>
      <c r="P21" s="28">
        <f>IF(ISBLANK(M21),,IF(ISBLANK(F21),,(IF(M21="WON-EW",((((F21-1)*J21)*'results log'!$B$2)+('results log'!$B$2*(F21-1))),IF(M21="WON",((((F21-1)*J21)*'results log'!$B$2)+('results log'!$B$2*(F21-1))),IF(M21="PLACED",((((F21-1)*J21)*'results log'!$B$2)-'results log'!$B$2),IF(J21=0,-'results log'!$B$2,IF(J21=0,-'results log'!$B$2,-('results log'!$B$2*2)))))))*E21))</f>
        <v>45</v>
      </c>
      <c r="Q21" s="27">
        <f>IF(ISBLANK(M21),,IF(ISBLANK(G21),,(IF(M21="WON-EW",((((N21-1)*J21)*'results log'!$B$2)+('results log'!$B$2*(N21-1))),IF(M21="WON",((((N21-1)*J21)*'results log'!$B$2)+('results log'!$B$2*(N21-1))),IF(M21="PLACED",((((N21-1)*J21)*'results log'!$B$2)-'results log'!$B$2),IF(J21=0,-'results log'!$B$2,IF(J21=0,-'results log'!$B$2,-('results log'!$B$2*2)))))))*E21))</f>
        <v>45</v>
      </c>
      <c r="R21" s="27">
        <f>IF(ISBLANK(M21),,IF(U21&lt;&gt;1,((IF(M21="WON-EW",(((K21-1)*'results log'!$B$2)*(1-$B$3))+(((L21-1)*'results log'!$B$2)*(1-$B$3)),IF(M21="WON",(((K21-1)*'results log'!$B$2)*(1-$B$3)),IF(M21="PLACED",(((L21-1)*'results log'!$B$2)*(1-$B$3))-'results log'!$B$2,IF(J21=0,-'results log'!$B$2,-('results log'!$B$2*2))))))*E21),0))</f>
        <v>102.78999999999999</v>
      </c>
      <c r="T21" t="s">
        <v>41</v>
      </c>
      <c r="U21">
        <f t="shared" si="1"/>
        <v>2</v>
      </c>
    </row>
    <row r="22" spans="1:93" ht="16" x14ac:dyDescent="0.2">
      <c r="A22" s="20">
        <v>42704</v>
      </c>
      <c r="B22" s="21">
        <v>14</v>
      </c>
      <c r="C22" s="16" t="s">
        <v>79</v>
      </c>
      <c r="D22" s="16" t="s">
        <v>80</v>
      </c>
      <c r="E22" s="22">
        <v>1</v>
      </c>
      <c r="F22" s="22">
        <v>2.5</v>
      </c>
      <c r="G22" s="22">
        <v>2.5</v>
      </c>
      <c r="H22" s="22" t="s">
        <v>36</v>
      </c>
      <c r="I22" s="22" t="s">
        <v>36</v>
      </c>
      <c r="J22" s="22">
        <v>0</v>
      </c>
      <c r="K22" s="22">
        <v>2.52</v>
      </c>
      <c r="L22" s="22"/>
      <c r="M22" s="17" t="s">
        <v>29</v>
      </c>
      <c r="N22" s="26">
        <f>((G22-1)*(1-(IF(H22="no",0,'results log'!$B$3)))+1)</f>
        <v>2.5</v>
      </c>
      <c r="O22" s="26">
        <f t="shared" si="0"/>
        <v>1</v>
      </c>
      <c r="P22" s="28">
        <f>IF(ISBLANK(M22),,IF(ISBLANK(F22),,(IF(M22="WON-EW",((((F22-1)*J22)*'results log'!$B$2)+('results log'!$B$2*(F22-1))),IF(M22="WON",((((F22-1)*J22)*'results log'!$B$2)+('results log'!$B$2*(F22-1))),IF(M22="PLACED",((((F22-1)*J22)*'results log'!$B$2)-'results log'!$B$2),IF(J22=0,-'results log'!$B$2,IF(J22=0,-'results log'!$B$2,-('results log'!$B$2*2)))))))*E22))</f>
        <v>30</v>
      </c>
      <c r="Q22" s="27">
        <f>IF(ISBLANK(M22),,IF(ISBLANK(G22),,(IF(M22="WON-EW",((((N22-1)*J22)*'results log'!$B$2)+('results log'!$B$2*(N22-1))),IF(M22="WON",((((N22-1)*J22)*'results log'!$B$2)+('results log'!$B$2*(N22-1))),IF(M22="PLACED",((((N22-1)*J22)*'results log'!$B$2)-'results log'!$B$2),IF(J22=0,-'results log'!$B$2,IF(J22=0,-'results log'!$B$2,-('results log'!$B$2*2)))))))*E22))</f>
        <v>30</v>
      </c>
      <c r="R22" s="27">
        <f>IF(ISBLANK(M22),,IF(U22&lt;&gt;1,((IF(M22="WON-EW",(((K22-1)*'results log'!$B$2)*(1-$B$3))+(((L22-1)*'results log'!$B$2)*(1-$B$3)),IF(M22="WON",(((K22-1)*'results log'!$B$2)*(1-$B$3)),IF(M22="PLACED",(((L22-1)*'results log'!$B$2)*(1-$B$3))-'results log'!$B$2,IF(J22=0,-'results log'!$B$2,-('results log'!$B$2*2))))))*E22),0))</f>
        <v>28.88</v>
      </c>
      <c r="T22" t="s">
        <v>41</v>
      </c>
      <c r="U22">
        <f t="shared" si="1"/>
        <v>2</v>
      </c>
    </row>
    <row r="23" spans="1:93" ht="16" x14ac:dyDescent="0.2">
      <c r="A23" s="20">
        <v>42705</v>
      </c>
      <c r="B23" s="21">
        <v>13.25</v>
      </c>
      <c r="C23" s="16" t="s">
        <v>39</v>
      </c>
      <c r="D23" s="16" t="s">
        <v>81</v>
      </c>
      <c r="E23" s="22">
        <v>1</v>
      </c>
      <c r="F23" s="22">
        <v>2.75</v>
      </c>
      <c r="G23" s="22">
        <v>2.75</v>
      </c>
      <c r="H23" s="22" t="s">
        <v>36</v>
      </c>
      <c r="I23" s="22" t="s">
        <v>36</v>
      </c>
      <c r="J23" s="22">
        <v>0</v>
      </c>
      <c r="K23" s="22">
        <v>3.66</v>
      </c>
      <c r="L23" s="22"/>
      <c r="M23" s="17" t="s">
        <v>32</v>
      </c>
      <c r="N23" s="26">
        <f>((G23-1)*(1-(IF(H23="no",0,'results log'!$B$3)))+1)</f>
        <v>2.75</v>
      </c>
      <c r="O23" s="26">
        <f t="shared" si="0"/>
        <v>1</v>
      </c>
      <c r="P23" s="28">
        <f>IF(ISBLANK(M23),,IF(ISBLANK(F23),,(IF(M23="WON-EW",((((F23-1)*J23)*'results log'!$B$2)+('results log'!$B$2*(F23-1))),IF(M23="WON",((((F23-1)*J23)*'results log'!$B$2)+('results log'!$B$2*(F23-1))),IF(M23="PLACED",((((F23-1)*J23)*'results log'!$B$2)-'results log'!$B$2),IF(J23=0,-'results log'!$B$2,IF(J23=0,-'results log'!$B$2,-('results log'!$B$2*2)))))))*E23))</f>
        <v>-20</v>
      </c>
      <c r="Q23" s="27">
        <f>IF(ISBLANK(M23),,IF(ISBLANK(G23),,(IF(M23="WON-EW",((((N23-1)*J23)*'results log'!$B$2)+('results log'!$B$2*(N23-1))),IF(M23="WON",((((N23-1)*J23)*'results log'!$B$2)+('results log'!$B$2*(N23-1))),IF(M23="PLACED",((((N23-1)*J23)*'results log'!$B$2)-'results log'!$B$2),IF(J23=0,-'results log'!$B$2,IF(J23=0,-'results log'!$B$2,-('results log'!$B$2*2)))))))*E23))</f>
        <v>-20</v>
      </c>
      <c r="R23" s="27">
        <f>IF(ISBLANK(M23),,IF(U23&lt;&gt;1,((IF(M23="WON-EW",(((K23-1)*'results log'!$B$2)*(1-$B$3))+(((L23-1)*'results log'!$B$2)*(1-$B$3)),IF(M23="WON",(((K23-1)*'results log'!$B$2)*(1-$B$3)),IF(M23="PLACED",(((L23-1)*'results log'!$B$2)*(1-$B$3))-'results log'!$B$2,IF(J23=0,-'results log'!$B$2,-('results log'!$B$2*2))))))*E23),0))</f>
        <v>-20</v>
      </c>
      <c r="T23" t="s">
        <v>41</v>
      </c>
      <c r="U23">
        <f t="shared" si="1"/>
        <v>2</v>
      </c>
    </row>
    <row r="24" spans="1:93" ht="16" x14ac:dyDescent="0.2">
      <c r="A24" s="20">
        <v>42705</v>
      </c>
      <c r="B24" s="21">
        <v>15.3</v>
      </c>
      <c r="C24" s="16" t="s">
        <v>39</v>
      </c>
      <c r="D24" s="16" t="s">
        <v>82</v>
      </c>
      <c r="E24" s="22">
        <v>1</v>
      </c>
      <c r="F24" s="22">
        <v>1.91</v>
      </c>
      <c r="G24" s="22">
        <v>2</v>
      </c>
      <c r="H24" s="22" t="s">
        <v>36</v>
      </c>
      <c r="I24" s="22" t="s">
        <v>36</v>
      </c>
      <c r="J24" s="22">
        <v>0</v>
      </c>
      <c r="K24" s="22">
        <v>1.74</v>
      </c>
      <c r="L24" s="22"/>
      <c r="M24" s="17" t="s">
        <v>32</v>
      </c>
      <c r="N24" s="26">
        <f>((G24-1)*(1-(IF(H24="no",0,'results log'!$B$3)))+1)</f>
        <v>2</v>
      </c>
      <c r="O24" s="26">
        <f t="shared" si="0"/>
        <v>1</v>
      </c>
      <c r="P24" s="28">
        <f>IF(ISBLANK(M24),,IF(ISBLANK(F24),,(IF(M24="WON-EW",((((F24-1)*J24)*'results log'!$B$2)+('results log'!$B$2*(F24-1))),IF(M24="WON",((((F24-1)*J24)*'results log'!$B$2)+('results log'!$B$2*(F24-1))),IF(M24="PLACED",((((F24-1)*J24)*'results log'!$B$2)-'results log'!$B$2),IF(J24=0,-'results log'!$B$2,IF(J24=0,-'results log'!$B$2,-('results log'!$B$2*2)))))))*E24))</f>
        <v>-20</v>
      </c>
      <c r="Q24" s="27">
        <f>IF(ISBLANK(M24),,IF(ISBLANK(G24),,(IF(M24="WON-EW",((((N24-1)*J24)*'results log'!$B$2)+('results log'!$B$2*(N24-1))),IF(M24="WON",((((N24-1)*J24)*'results log'!$B$2)+('results log'!$B$2*(N24-1))),IF(M24="PLACED",((((N24-1)*J24)*'results log'!$B$2)-'results log'!$B$2),IF(J24=0,-'results log'!$B$2,IF(J24=0,-'results log'!$B$2,-('results log'!$B$2*2)))))))*E24))</f>
        <v>-20</v>
      </c>
      <c r="R24" s="27">
        <f>IF(ISBLANK(M24),,IF(U24&lt;&gt;1,((IF(M24="WON-EW",(((K24-1)*'results log'!$B$2)*(1-$B$3))+(((L24-1)*'results log'!$B$2)*(1-$B$3)),IF(M24="WON",(((K24-1)*'results log'!$B$2)*(1-$B$3)),IF(M24="PLACED",(((L24-1)*'results log'!$B$2)*(1-$B$3))-'results log'!$B$2,IF(J24=0,-'results log'!$B$2,-('results log'!$B$2*2))))))*E24),0))</f>
        <v>-20</v>
      </c>
      <c r="T24" t="s">
        <v>83</v>
      </c>
      <c r="U24">
        <f t="shared" si="1"/>
        <v>2</v>
      </c>
    </row>
    <row r="25" spans="1:93" ht="16" x14ac:dyDescent="0.2">
      <c r="A25" s="20">
        <v>42706</v>
      </c>
      <c r="B25" s="21">
        <v>14.25</v>
      </c>
      <c r="C25" s="16" t="s">
        <v>84</v>
      </c>
      <c r="D25" s="16" t="s">
        <v>85</v>
      </c>
      <c r="E25" s="22">
        <v>1</v>
      </c>
      <c r="F25" s="22">
        <v>2.25</v>
      </c>
      <c r="G25" s="22">
        <v>2.38</v>
      </c>
      <c r="H25" s="22" t="s">
        <v>36</v>
      </c>
      <c r="I25" s="22" t="s">
        <v>36</v>
      </c>
      <c r="J25" s="22">
        <v>0</v>
      </c>
      <c r="K25" s="22">
        <v>2.14</v>
      </c>
      <c r="L25" s="22"/>
      <c r="M25" s="17" t="s">
        <v>32</v>
      </c>
      <c r="N25" s="26">
        <f>((G25-1)*(1-(IF(H25="no",0,'results log'!$B$3)))+1)</f>
        <v>2.38</v>
      </c>
      <c r="O25" s="26">
        <f t="shared" si="0"/>
        <v>1</v>
      </c>
      <c r="P25" s="28">
        <f>IF(ISBLANK(M25),,IF(ISBLANK(F25),,(IF(M25="WON-EW",((((F25-1)*J25)*'results log'!$B$2)+('results log'!$B$2*(F25-1))),IF(M25="WON",((((F25-1)*J25)*'results log'!$B$2)+('results log'!$B$2*(F25-1))),IF(M25="PLACED",((((F25-1)*J25)*'results log'!$B$2)-'results log'!$B$2),IF(J25=0,-'results log'!$B$2,IF(J25=0,-'results log'!$B$2,-('results log'!$B$2*2)))))))*E25))</f>
        <v>-20</v>
      </c>
      <c r="Q25" s="27">
        <f>IF(ISBLANK(M25),,IF(ISBLANK(G25),,(IF(M25="WON-EW",((((N25-1)*J25)*'results log'!$B$2)+('results log'!$B$2*(N25-1))),IF(M25="WON",((((N25-1)*J25)*'results log'!$B$2)+('results log'!$B$2*(N25-1))),IF(M25="PLACED",((((N25-1)*J25)*'results log'!$B$2)-'results log'!$B$2),IF(J25=0,-'results log'!$B$2,IF(J25=0,-'results log'!$B$2,-('results log'!$B$2*2)))))))*E25))</f>
        <v>-20</v>
      </c>
      <c r="R25" s="27">
        <f>IF(ISBLANK(M25),,IF(U25&lt;&gt;1,((IF(M25="WON-EW",(((K25-1)*'results log'!$B$2)*(1-$B$3))+(((L25-1)*'results log'!$B$2)*(1-$B$3)),IF(M25="WON",(((K25-1)*'results log'!$B$2)*(1-$B$3)),IF(M25="PLACED",(((L25-1)*'results log'!$B$2)*(1-$B$3))-'results log'!$B$2,IF(J25=0,-'results log'!$B$2,-('results log'!$B$2*2))))))*E25),0))</f>
        <v>-20</v>
      </c>
      <c r="T25" t="s">
        <v>41</v>
      </c>
      <c r="U25">
        <f t="shared" si="1"/>
        <v>2</v>
      </c>
    </row>
    <row r="26" spans="1:93" ht="16" x14ac:dyDescent="0.2">
      <c r="A26" s="20">
        <v>42706</v>
      </c>
      <c r="B26" s="21">
        <v>18</v>
      </c>
      <c r="C26" s="16" t="s">
        <v>86</v>
      </c>
      <c r="D26" s="16" t="s">
        <v>87</v>
      </c>
      <c r="E26" s="22">
        <v>1</v>
      </c>
      <c r="F26" s="22">
        <v>2.75</v>
      </c>
      <c r="G26" s="22">
        <v>2.5</v>
      </c>
      <c r="H26" s="22" t="s">
        <v>36</v>
      </c>
      <c r="I26" s="22" t="s">
        <v>36</v>
      </c>
      <c r="J26" s="22">
        <v>0</v>
      </c>
      <c r="K26" s="22">
        <v>2.72</v>
      </c>
      <c r="L26" s="22"/>
      <c r="M26" s="17" t="s">
        <v>32</v>
      </c>
      <c r="N26" s="26">
        <f>((G26-1)*(1-(IF(H26="no",0,'results log'!$B$3)))+1)</f>
        <v>2.5</v>
      </c>
      <c r="O26" s="26">
        <f t="shared" si="0"/>
        <v>1</v>
      </c>
      <c r="P26" s="28">
        <f>IF(ISBLANK(M26),,IF(ISBLANK(F26),,(IF(M26="WON-EW",((((F26-1)*J26)*'results log'!$B$2)+('results log'!$B$2*(F26-1))),IF(M26="WON",((((F26-1)*J26)*'results log'!$B$2)+('results log'!$B$2*(F26-1))),IF(M26="PLACED",((((F26-1)*J26)*'results log'!$B$2)-'results log'!$B$2),IF(J26=0,-'results log'!$B$2,IF(J26=0,-'results log'!$B$2,-('results log'!$B$2*2)))))))*E26))</f>
        <v>-20</v>
      </c>
      <c r="Q26" s="27">
        <f>IF(ISBLANK(M26),,IF(ISBLANK(G26),,(IF(M26="WON-EW",((((N26-1)*J26)*'results log'!$B$2)+('results log'!$B$2*(N26-1))),IF(M26="WON",((((N26-1)*J26)*'results log'!$B$2)+('results log'!$B$2*(N26-1))),IF(M26="PLACED",((((N26-1)*J26)*'results log'!$B$2)-'results log'!$B$2),IF(J26=0,-'results log'!$B$2,IF(J26=0,-'results log'!$B$2,-('results log'!$B$2*2)))))))*E26))</f>
        <v>-20</v>
      </c>
      <c r="R26" s="27">
        <f>IF(ISBLANK(M26),,IF(U26&lt;&gt;1,((IF(M26="WON-EW",(((K26-1)*'results log'!$B$2)*(1-$B$3))+(((L26-1)*'results log'!$B$2)*(1-$B$3)),IF(M26="WON",(((K26-1)*'results log'!$B$2)*(1-$B$3)),IF(M26="PLACED",(((L26-1)*'results log'!$B$2)*(1-$B$3))-'results log'!$B$2,IF(J26=0,-'results log'!$B$2,-('results log'!$B$2*2))))))*E26),0))</f>
        <v>-20</v>
      </c>
      <c r="T26" t="s">
        <v>41</v>
      </c>
      <c r="U26">
        <f t="shared" si="1"/>
        <v>2</v>
      </c>
    </row>
    <row r="27" spans="1:93" s="8" customFormat="1" ht="16" x14ac:dyDescent="0.2">
      <c r="A27" s="20">
        <v>42707</v>
      </c>
      <c r="B27" s="21">
        <v>13.1</v>
      </c>
      <c r="C27" s="16" t="s">
        <v>50</v>
      </c>
      <c r="D27" s="16" t="s">
        <v>88</v>
      </c>
      <c r="E27" s="22">
        <v>1</v>
      </c>
      <c r="F27" s="22">
        <v>2.38</v>
      </c>
      <c r="G27" s="22">
        <v>2.5</v>
      </c>
      <c r="H27" s="22" t="s">
        <v>36</v>
      </c>
      <c r="I27" s="22" t="s">
        <v>36</v>
      </c>
      <c r="J27" s="22">
        <v>0</v>
      </c>
      <c r="K27" s="22">
        <v>2.78</v>
      </c>
      <c r="L27" s="22"/>
      <c r="M27" s="17" t="s">
        <v>32</v>
      </c>
      <c r="N27" s="26">
        <f>((G27-1)*(1-(IF(H27="no",0,'results log'!$B$3)))+1)</f>
        <v>2.5</v>
      </c>
      <c r="O27" s="26">
        <f t="shared" si="0"/>
        <v>1</v>
      </c>
      <c r="P27" s="28">
        <f>IF(ISBLANK(M27),,IF(ISBLANK(F27),,(IF(M27="WON-EW",((((F27-1)*J27)*'results log'!$B$2)+('results log'!$B$2*(F27-1))),IF(M27="WON",((((F27-1)*J27)*'results log'!$B$2)+('results log'!$B$2*(F27-1))),IF(M27="PLACED",((((F27-1)*J27)*'results log'!$B$2)-'results log'!$B$2),IF(J27=0,-'results log'!$B$2,IF(J27=0,-'results log'!$B$2,-('results log'!$B$2*2)))))))*E27))</f>
        <v>-20</v>
      </c>
      <c r="Q27" s="27">
        <f>IF(ISBLANK(M27),,IF(ISBLANK(G27),,(IF(M27="WON-EW",((((N27-1)*J27)*'results log'!$B$2)+('results log'!$B$2*(N27-1))),IF(M27="WON",((((N27-1)*J27)*'results log'!$B$2)+('results log'!$B$2*(N27-1))),IF(M27="PLACED",((((N27-1)*J27)*'results log'!$B$2)-'results log'!$B$2),IF(J27=0,-'results log'!$B$2,IF(J27=0,-'results log'!$B$2,-('results log'!$B$2*2)))))))*E27))</f>
        <v>-20</v>
      </c>
      <c r="R27" s="27">
        <f>IF(ISBLANK(M27),,IF(U27&lt;&gt;1,((IF(M27="WON-EW",(((K27-1)*'results log'!$B$2)*(1-$B$3))+(((L27-1)*'results log'!$B$2)*(1-$B$3)),IF(M27="WON",(((K27-1)*'results log'!$B$2)*(1-$B$3)),IF(M27="PLACED",(((L27-1)*'results log'!$B$2)*(1-$B$3))-'results log'!$B$2,IF(J27=0,-'results log'!$B$2,-('results log'!$B$2*2))))))*E27),0))</f>
        <v>-20</v>
      </c>
      <c r="S27"/>
      <c r="T27" t="s">
        <v>41</v>
      </c>
      <c r="U27">
        <f t="shared" si="1"/>
        <v>2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</row>
    <row r="28" spans="1:93" ht="16" x14ac:dyDescent="0.2">
      <c r="A28" s="20">
        <v>42707</v>
      </c>
      <c r="B28" s="21">
        <v>15</v>
      </c>
      <c r="C28" s="16" t="s">
        <v>84</v>
      </c>
      <c r="D28" s="16" t="s">
        <v>89</v>
      </c>
      <c r="E28" s="22">
        <v>1</v>
      </c>
      <c r="F28" s="22">
        <v>3</v>
      </c>
      <c r="G28" s="22">
        <v>3.25</v>
      </c>
      <c r="H28" s="22" t="s">
        <v>36</v>
      </c>
      <c r="I28" s="22" t="s">
        <v>36</v>
      </c>
      <c r="J28" s="22">
        <v>0</v>
      </c>
      <c r="K28" s="22">
        <v>2.2400000000000002</v>
      </c>
      <c r="L28" s="22"/>
      <c r="M28" s="17" t="s">
        <v>29</v>
      </c>
      <c r="N28" s="26">
        <f>((G28-1)*(1-(IF(H28="no",0,'results log'!$B$3)))+1)</f>
        <v>3.25</v>
      </c>
      <c r="O28" s="26">
        <f t="shared" si="0"/>
        <v>1</v>
      </c>
      <c r="P28" s="28">
        <f>IF(ISBLANK(M28),,IF(ISBLANK(F28),,(IF(M28="WON-EW",((((F28-1)*J28)*'results log'!$B$2)+('results log'!$B$2*(F28-1))),IF(M28="WON",((((F28-1)*J28)*'results log'!$B$2)+('results log'!$B$2*(F28-1))),IF(M28="PLACED",((((F28-1)*J28)*'results log'!$B$2)-'results log'!$B$2),IF(J28=0,-'results log'!$B$2,IF(J28=0,-'results log'!$B$2,-('results log'!$B$2*2)))))))*E28))</f>
        <v>40</v>
      </c>
      <c r="Q28" s="27">
        <f>IF(ISBLANK(M28),,IF(ISBLANK(G28),,(IF(M28="WON-EW",((((N28-1)*J28)*'results log'!$B$2)+('results log'!$B$2*(N28-1))),IF(M28="WON",((((N28-1)*J28)*'results log'!$B$2)+('results log'!$B$2*(N28-1))),IF(M28="PLACED",((((N28-1)*J28)*'results log'!$B$2)-'results log'!$B$2),IF(J28=0,-'results log'!$B$2,IF(J28=0,-'results log'!$B$2,-('results log'!$B$2*2)))))))*E28))</f>
        <v>45</v>
      </c>
      <c r="R28" s="27">
        <f>IF(ISBLANK(M28),,IF(U28&lt;&gt;1,((IF(M28="WON-EW",(((K28-1)*'results log'!$B$2)*(1-$B$3))+(((L28-1)*'results log'!$B$2)*(1-$B$3)),IF(M28="WON",(((K28-1)*'results log'!$B$2)*(1-$B$3)),IF(M28="PLACED",(((L28-1)*'results log'!$B$2)*(1-$B$3))-'results log'!$B$2,IF(J28=0,-'results log'!$B$2,-('results log'!$B$2*2))))))*E28),0))</f>
        <v>23.560000000000002</v>
      </c>
      <c r="T28" t="s">
        <v>41</v>
      </c>
      <c r="U28">
        <f t="shared" si="1"/>
        <v>2</v>
      </c>
    </row>
    <row r="29" spans="1:93" ht="16" x14ac:dyDescent="0.2">
      <c r="A29" s="20">
        <v>42707</v>
      </c>
      <c r="B29" s="21">
        <v>15.15</v>
      </c>
      <c r="C29" s="16" t="s">
        <v>90</v>
      </c>
      <c r="D29" s="16" t="s">
        <v>91</v>
      </c>
      <c r="E29" s="22">
        <v>0.5</v>
      </c>
      <c r="F29" s="22">
        <v>7</v>
      </c>
      <c r="G29" s="22">
        <v>8</v>
      </c>
      <c r="H29" s="22" t="s">
        <v>36</v>
      </c>
      <c r="I29" s="22" t="s">
        <v>35</v>
      </c>
      <c r="J29" s="22">
        <v>0.25</v>
      </c>
      <c r="K29" s="22">
        <v>4.9000000000000004</v>
      </c>
      <c r="L29" s="22">
        <v>2.1</v>
      </c>
      <c r="M29" s="17" t="s">
        <v>30</v>
      </c>
      <c r="N29" s="26">
        <f>((G29-1)*(1-(IF(H29="no",0,'results log'!$B$3)))+1)</f>
        <v>8</v>
      </c>
      <c r="O29" s="26">
        <f t="shared" si="0"/>
        <v>1</v>
      </c>
      <c r="P29" s="28">
        <f>IF(ISBLANK(M29),,IF(ISBLANK(F29),,(IF(M29="WON-EW",((((F29-1)*J29)*'results log'!$B$2)+('results log'!$B$2*(F29-1))),IF(M29="WON",((((F29-1)*J29)*'results log'!$B$2)+('results log'!$B$2*(F29-1))),IF(M29="PLACED",((((F29-1)*J29)*'results log'!$B$2)-'results log'!$B$2),IF(J29=0,-'results log'!$B$2,IF(J29=0,-'results log'!$B$2,-('results log'!$B$2*2)))))))*E29))</f>
        <v>75</v>
      </c>
      <c r="Q29" s="27">
        <f>IF(ISBLANK(M29),,IF(ISBLANK(G29),,(IF(M29="WON-EW",((((N29-1)*J29)*'results log'!$B$2)+('results log'!$B$2*(N29-1))),IF(M29="WON",((((N29-1)*J29)*'results log'!$B$2)+('results log'!$B$2*(N29-1))),IF(M29="PLACED",((((N29-1)*J29)*'results log'!$B$2)-'results log'!$B$2),IF(J29=0,-'results log'!$B$2,IF(J29=0,-'results log'!$B$2,-('results log'!$B$2*2)))))))*E29))</f>
        <v>87.5</v>
      </c>
      <c r="R29" s="27">
        <f>IF(ISBLANK(M29),,IF(U29&lt;&gt;1,((IF(M29="WON-EW",(((K29-1)*'results log'!$B$2)*(1-$B$3))+(((L29-1)*'results log'!$B$2)*(1-$B$3)),IF(M29="WON",(((K29-1)*'results log'!$B$2)*(1-$B$3)),IF(M29="PLACED",(((L29-1)*'results log'!$B$2)*(1-$B$3))-'results log'!$B$2,IF(J29=0,-'results log'!$B$2,-('results log'!$B$2*2))))))*E29),0))</f>
        <v>47.5</v>
      </c>
      <c r="T29" t="s">
        <v>41</v>
      </c>
      <c r="U29">
        <f t="shared" si="1"/>
        <v>99</v>
      </c>
    </row>
    <row r="30" spans="1:93" ht="16" x14ac:dyDescent="0.2">
      <c r="A30" s="20">
        <v>42710</v>
      </c>
      <c r="B30" s="21">
        <v>13.1</v>
      </c>
      <c r="C30" s="16" t="s">
        <v>92</v>
      </c>
      <c r="D30" s="16" t="s">
        <v>93</v>
      </c>
      <c r="E30" s="22">
        <v>1</v>
      </c>
      <c r="F30" s="22">
        <v>2.5</v>
      </c>
      <c r="G30" s="22">
        <v>2.62</v>
      </c>
      <c r="H30" s="22" t="s">
        <v>36</v>
      </c>
      <c r="I30" s="22" t="s">
        <v>36</v>
      </c>
      <c r="J30" s="22">
        <v>0</v>
      </c>
      <c r="K30" s="22">
        <v>2.89</v>
      </c>
      <c r="L30" s="22"/>
      <c r="M30" s="17" t="s">
        <v>32</v>
      </c>
      <c r="N30" s="26">
        <f>((G30-1)*(1-(IF(H30="no",0,'results log'!$B$3)))+1)</f>
        <v>2.62</v>
      </c>
      <c r="O30" s="26">
        <f t="shared" si="0"/>
        <v>1</v>
      </c>
      <c r="P30" s="28">
        <f>IF(ISBLANK(M30),,IF(ISBLANK(F30),,(IF(M30="WON-EW",((((F30-1)*J30)*'results log'!$B$2)+('results log'!$B$2*(F30-1))),IF(M30="WON",((((F30-1)*J30)*'results log'!$B$2)+('results log'!$B$2*(F30-1))),IF(M30="PLACED",((((F30-1)*J30)*'results log'!$B$2)-'results log'!$B$2),IF(J30=0,-'results log'!$B$2,IF(J30=0,-'results log'!$B$2,-('results log'!$B$2*2)))))))*E30))</f>
        <v>-20</v>
      </c>
      <c r="Q30" s="27">
        <f>IF(ISBLANK(M30),,IF(ISBLANK(G30),,(IF(M30="WON-EW",((((N30-1)*J30)*'results log'!$B$2)+('results log'!$B$2*(N30-1))),IF(M30="WON",((((N30-1)*J30)*'results log'!$B$2)+('results log'!$B$2*(N30-1))),IF(M30="PLACED",((((N30-1)*J30)*'results log'!$B$2)-'results log'!$B$2),IF(J30=0,-'results log'!$B$2,IF(J30=0,-'results log'!$B$2,-('results log'!$B$2*2)))))))*E30))</f>
        <v>-20</v>
      </c>
      <c r="R30" s="27">
        <f>IF(ISBLANK(M30),,IF(U30&lt;&gt;1,((IF(M30="WON-EW",(((K30-1)*'results log'!$B$2)*(1-$B$3))+(((L30-1)*'results log'!$B$2)*(1-$B$3)),IF(M30="WON",(((K30-1)*'results log'!$B$2)*(1-$B$3)),IF(M30="PLACED",(((L30-1)*'results log'!$B$2)*(1-$B$3))-'results log'!$B$2,IF(J30=0,-'results log'!$B$2,-('results log'!$B$2*2))))))*E30),0))</f>
        <v>-20</v>
      </c>
      <c r="T30" t="s">
        <v>41</v>
      </c>
      <c r="U30">
        <f t="shared" si="1"/>
        <v>2</v>
      </c>
    </row>
    <row r="31" spans="1:93" ht="16" x14ac:dyDescent="0.2">
      <c r="A31" s="20">
        <v>42710</v>
      </c>
      <c r="B31" s="21">
        <v>15</v>
      </c>
      <c r="C31" s="16" t="s">
        <v>94</v>
      </c>
      <c r="D31" s="16" t="s">
        <v>95</v>
      </c>
      <c r="E31" s="22">
        <v>1</v>
      </c>
      <c r="F31" s="22">
        <v>3</v>
      </c>
      <c r="G31" s="22">
        <v>2.75</v>
      </c>
      <c r="H31" s="22" t="s">
        <v>36</v>
      </c>
      <c r="I31" s="22" t="s">
        <v>36</v>
      </c>
      <c r="J31" s="22">
        <v>0</v>
      </c>
      <c r="K31" s="22">
        <v>2.85</v>
      </c>
      <c r="L31" s="22"/>
      <c r="M31" s="17" t="s">
        <v>29</v>
      </c>
      <c r="N31" s="26">
        <f>((G31-1)*(1-(IF(H31="no",0,'results log'!$B$3)))+1)</f>
        <v>2.75</v>
      </c>
      <c r="O31" s="26">
        <f t="shared" si="0"/>
        <v>1</v>
      </c>
      <c r="P31" s="28">
        <f>IF(ISBLANK(M31),,IF(ISBLANK(F31),,(IF(M31="WON-EW",((((F31-1)*J31)*'results log'!$B$2)+('results log'!$B$2*(F31-1))),IF(M31="WON",((((F31-1)*J31)*'results log'!$B$2)+('results log'!$B$2*(F31-1))),IF(M31="PLACED",((((F31-1)*J31)*'results log'!$B$2)-'results log'!$B$2),IF(J31=0,-'results log'!$B$2,IF(J31=0,-'results log'!$B$2,-('results log'!$B$2*2)))))))*E31))</f>
        <v>40</v>
      </c>
      <c r="Q31" s="27">
        <f>IF(ISBLANK(M31),,IF(ISBLANK(G31),,(IF(M31="WON-EW",((((N31-1)*J31)*'results log'!$B$2)+('results log'!$B$2*(N31-1))),IF(M31="WON",((((N31-1)*J31)*'results log'!$B$2)+('results log'!$B$2*(N31-1))),IF(M31="PLACED",((((N31-1)*J31)*'results log'!$B$2)-'results log'!$B$2),IF(J31=0,-'results log'!$B$2,IF(J31=0,-'results log'!$B$2,-('results log'!$B$2*2)))))))*E31))</f>
        <v>35</v>
      </c>
      <c r="R31" s="27">
        <f>IF(ISBLANK(M31),,IF(U31&lt;&gt;1,((IF(M31="WON-EW",(((K31-1)*'results log'!$B$2)*(1-$B$3))+(((L31-1)*'results log'!$B$2)*(1-$B$3)),IF(M31="WON",(((K31-1)*'results log'!$B$2)*(1-$B$3)),IF(M31="PLACED",(((L31-1)*'results log'!$B$2)*(1-$B$3))-'results log'!$B$2,IF(J31=0,-'results log'!$B$2,-('results log'!$B$2*2))))))*E31),0))</f>
        <v>35.15</v>
      </c>
      <c r="T31" t="s">
        <v>41</v>
      </c>
      <c r="U31">
        <f t="shared" si="1"/>
        <v>2</v>
      </c>
    </row>
    <row r="32" spans="1:93" ht="16" x14ac:dyDescent="0.2">
      <c r="A32" s="20">
        <v>42710</v>
      </c>
      <c r="B32" s="21">
        <v>15.4</v>
      </c>
      <c r="C32" s="16" t="s">
        <v>92</v>
      </c>
      <c r="D32" s="16" t="s">
        <v>96</v>
      </c>
      <c r="E32" s="22">
        <v>0.5</v>
      </c>
      <c r="F32" s="22">
        <v>10</v>
      </c>
      <c r="G32" s="22">
        <v>9</v>
      </c>
      <c r="H32" s="22" t="s">
        <v>36</v>
      </c>
      <c r="I32" s="22" t="s">
        <v>35</v>
      </c>
      <c r="J32" s="22">
        <v>0.25</v>
      </c>
      <c r="K32" s="22">
        <v>11</v>
      </c>
      <c r="L32" s="22">
        <v>3.1</v>
      </c>
      <c r="M32" s="17" t="s">
        <v>30</v>
      </c>
      <c r="N32" s="26">
        <f>((G32-1)*(1-(IF(H32="no",0,'results log'!$B$3)))+1)</f>
        <v>9</v>
      </c>
      <c r="O32" s="26">
        <f t="shared" si="0"/>
        <v>1</v>
      </c>
      <c r="P32" s="28">
        <f>IF(ISBLANK(M32),,IF(ISBLANK(F32),,(IF(M32="WON-EW",((((F32-1)*J32)*'results log'!$B$2)+('results log'!$B$2*(F32-1))),IF(M32="WON",((((F32-1)*J32)*'results log'!$B$2)+('results log'!$B$2*(F32-1))),IF(M32="PLACED",((((F32-1)*J32)*'results log'!$B$2)-'results log'!$B$2),IF(J32=0,-'results log'!$B$2,IF(J32=0,-'results log'!$B$2,-('results log'!$B$2*2)))))))*E32))</f>
        <v>112.5</v>
      </c>
      <c r="Q32" s="27">
        <f>IF(ISBLANK(M32),,IF(ISBLANK(G32),,(IF(M32="WON-EW",((((N32-1)*J32)*'results log'!$B$2)+('results log'!$B$2*(N32-1))),IF(M32="WON",((((N32-1)*J32)*'results log'!$B$2)+('results log'!$B$2*(N32-1))),IF(M32="PLACED",((((N32-1)*J32)*'results log'!$B$2)-'results log'!$B$2),IF(J32=0,-'results log'!$B$2,IF(J32=0,-'results log'!$B$2,-('results log'!$B$2*2)))))))*E32))</f>
        <v>100</v>
      </c>
      <c r="R32" s="27">
        <f>IF(ISBLANK(M32),,IF(U32&lt;&gt;1,((IF(M32="WON-EW",(((K32-1)*'results log'!$B$2)*(1-$B$3))+(((L32-1)*'results log'!$B$2)*(1-$B$3)),IF(M32="WON",(((K32-1)*'results log'!$B$2)*(1-$B$3)),IF(M32="PLACED",(((L32-1)*'results log'!$B$2)*(1-$B$3))-'results log'!$B$2,IF(J32=0,-'results log'!$B$2,-('results log'!$B$2*2))))))*E32),0))</f>
        <v>114.95</v>
      </c>
      <c r="T32" t="s">
        <v>41</v>
      </c>
      <c r="U32">
        <f t="shared" si="1"/>
        <v>99</v>
      </c>
    </row>
    <row r="33" spans="1:21" ht="16" x14ac:dyDescent="0.2">
      <c r="A33" s="20">
        <v>42711</v>
      </c>
      <c r="B33" s="21">
        <v>14.05</v>
      </c>
      <c r="C33" s="16" t="s">
        <v>77</v>
      </c>
      <c r="D33" s="16" t="s">
        <v>97</v>
      </c>
      <c r="E33" s="22">
        <v>1</v>
      </c>
      <c r="F33" s="22">
        <v>2.25</v>
      </c>
      <c r="G33" s="22">
        <v>2.65</v>
      </c>
      <c r="H33" s="22" t="s">
        <v>36</v>
      </c>
      <c r="I33" s="22" t="s">
        <v>36</v>
      </c>
      <c r="J33" s="22">
        <v>0</v>
      </c>
      <c r="K33" s="22">
        <v>3.57</v>
      </c>
      <c r="L33" s="22"/>
      <c r="M33" s="17" t="s">
        <v>32</v>
      </c>
      <c r="N33" s="26">
        <f>((G33-1)*(1-(IF(H33="no",0,'results log'!$B$3)))+1)</f>
        <v>2.65</v>
      </c>
      <c r="O33" s="26">
        <f t="shared" si="0"/>
        <v>1</v>
      </c>
      <c r="P33" s="28">
        <f>IF(ISBLANK(M33),,IF(ISBLANK(F33),,(IF(M33="WON-EW",((((F33-1)*J33)*'results log'!$B$2)+('results log'!$B$2*(F33-1))),IF(M33="WON",((((F33-1)*J33)*'results log'!$B$2)+('results log'!$B$2*(F33-1))),IF(M33="PLACED",((((F33-1)*J33)*'results log'!$B$2)-'results log'!$B$2),IF(J33=0,-'results log'!$B$2,IF(J33=0,-'results log'!$B$2,-('results log'!$B$2*2)))))))*E33))</f>
        <v>-20</v>
      </c>
      <c r="Q33" s="27">
        <f>IF(ISBLANK(M33),,IF(ISBLANK(G33),,(IF(M33="WON-EW",((((N33-1)*J33)*'results log'!$B$2)+('results log'!$B$2*(N33-1))),IF(M33="WON",((((N33-1)*J33)*'results log'!$B$2)+('results log'!$B$2*(N33-1))),IF(M33="PLACED",((((N33-1)*J33)*'results log'!$B$2)-'results log'!$B$2),IF(J33=0,-'results log'!$B$2,IF(J33=0,-'results log'!$B$2,-('results log'!$B$2*2)))))))*E33))</f>
        <v>-20</v>
      </c>
      <c r="R33" s="27">
        <f>IF(ISBLANK(M33),,IF(U33&lt;&gt;1,((IF(M33="WON-EW",(((K33-1)*'results log'!$B$2)*(1-$B$3))+(((L33-1)*'results log'!$B$2)*(1-$B$3)),IF(M33="WON",(((K33-1)*'results log'!$B$2)*(1-$B$3)),IF(M33="PLACED",(((L33-1)*'results log'!$B$2)*(1-$B$3))-'results log'!$B$2,IF(J33=0,-'results log'!$B$2,-('results log'!$B$2*2))))))*E33),0))</f>
        <v>-20</v>
      </c>
      <c r="T33" t="s">
        <v>99</v>
      </c>
      <c r="U33">
        <f t="shared" si="1"/>
        <v>2</v>
      </c>
    </row>
    <row r="34" spans="1:21" ht="16" x14ac:dyDescent="0.2">
      <c r="A34" s="20">
        <v>42711</v>
      </c>
      <c r="B34" s="21">
        <v>15.05</v>
      </c>
      <c r="C34" s="16" t="s">
        <v>77</v>
      </c>
      <c r="D34" s="16" t="s">
        <v>98</v>
      </c>
      <c r="E34" s="22">
        <v>1</v>
      </c>
      <c r="F34" s="22">
        <v>2.1</v>
      </c>
      <c r="G34" s="22">
        <v>1.83</v>
      </c>
      <c r="H34" s="22" t="s">
        <v>36</v>
      </c>
      <c r="I34" s="22" t="s">
        <v>36</v>
      </c>
      <c r="J34" s="22">
        <v>0</v>
      </c>
      <c r="K34" s="22">
        <v>1.73</v>
      </c>
      <c r="L34" s="22"/>
      <c r="M34" s="17" t="s">
        <v>29</v>
      </c>
      <c r="N34" s="26">
        <f>((G34-1)*(1-(IF(H34="no",0,'results log'!$B$3)))+1)</f>
        <v>1.83</v>
      </c>
      <c r="O34" s="26">
        <f t="shared" si="0"/>
        <v>1</v>
      </c>
      <c r="P34" s="28">
        <f>IF(ISBLANK(M34),,IF(ISBLANK(F34),,(IF(M34="WON-EW",((((F34-1)*J34)*'results log'!$B$2)+('results log'!$B$2*(F34-1))),IF(M34="WON",((((F34-1)*J34)*'results log'!$B$2)+('results log'!$B$2*(F34-1))),IF(M34="PLACED",((((F34-1)*J34)*'results log'!$B$2)-'results log'!$B$2),IF(J34=0,-'results log'!$B$2,IF(J34=0,-'results log'!$B$2,-('results log'!$B$2*2)))))))*E34))</f>
        <v>22</v>
      </c>
      <c r="Q34" s="27">
        <f>IF(ISBLANK(M34),,IF(ISBLANK(G34),,(IF(M34="WON-EW",((((N34-1)*J34)*'results log'!$B$2)+('results log'!$B$2*(N34-1))),IF(M34="WON",((((N34-1)*J34)*'results log'!$B$2)+('results log'!$B$2*(N34-1))),IF(M34="PLACED",((((N34-1)*J34)*'results log'!$B$2)-'results log'!$B$2),IF(J34=0,-'results log'!$B$2,IF(J34=0,-'results log'!$B$2,-('results log'!$B$2*2)))))))*E34))</f>
        <v>16.600000000000001</v>
      </c>
      <c r="R34" s="27">
        <f>IF(ISBLANK(M34),,IF(U34&lt;&gt;1,((IF(M34="WON-EW",(((K34-1)*'results log'!$B$2)*(1-$B$3))+(((L34-1)*'results log'!$B$2)*(1-$B$3)),IF(M34="WON",(((K34-1)*'results log'!$B$2)*(1-$B$3)),IF(M34="PLACED",(((L34-1)*'results log'!$B$2)*(1-$B$3))-'results log'!$B$2,IF(J34=0,-'results log'!$B$2,-('results log'!$B$2*2))))))*E34),0))</f>
        <v>13.87</v>
      </c>
      <c r="T34" t="s">
        <v>41</v>
      </c>
      <c r="U34">
        <f t="shared" si="1"/>
        <v>2</v>
      </c>
    </row>
    <row r="35" spans="1:21" ht="16" x14ac:dyDescent="0.2">
      <c r="A35" s="20">
        <v>42712</v>
      </c>
      <c r="B35" s="21">
        <v>12.3</v>
      </c>
      <c r="C35" s="16" t="s">
        <v>62</v>
      </c>
      <c r="D35" s="16" t="s">
        <v>100</v>
      </c>
      <c r="E35" s="22">
        <v>1</v>
      </c>
      <c r="F35" s="22">
        <v>2.88</v>
      </c>
      <c r="G35" s="22">
        <v>2.37</v>
      </c>
      <c r="H35" s="22" t="s">
        <v>36</v>
      </c>
      <c r="I35" s="22" t="s">
        <v>36</v>
      </c>
      <c r="J35" s="22">
        <v>0</v>
      </c>
      <c r="K35" s="22">
        <v>2.68</v>
      </c>
      <c r="L35" s="22"/>
      <c r="M35" s="17" t="s">
        <v>32</v>
      </c>
      <c r="N35" s="26">
        <f>((G35-1)*(1-(IF(H35="no",0,'results log'!$B$3)))+1)</f>
        <v>2.37</v>
      </c>
      <c r="O35" s="26">
        <f t="shared" si="0"/>
        <v>1</v>
      </c>
      <c r="P35" s="28">
        <f>IF(ISBLANK(M35),,IF(ISBLANK(F35),,(IF(M35="WON-EW",((((F35-1)*J35)*'results log'!$B$2)+('results log'!$B$2*(F35-1))),IF(M35="WON",((((F35-1)*J35)*'results log'!$B$2)+('results log'!$B$2*(F35-1))),IF(M35="PLACED",((((F35-1)*J35)*'results log'!$B$2)-'results log'!$B$2),IF(J35=0,-'results log'!$B$2,IF(J35=0,-'results log'!$B$2,-('results log'!$B$2*2)))))))*E35))</f>
        <v>-20</v>
      </c>
      <c r="Q35" s="27">
        <f>IF(ISBLANK(M35),,IF(ISBLANK(G35),,(IF(M35="WON-EW",((((N35-1)*J35)*'results log'!$B$2)+('results log'!$B$2*(N35-1))),IF(M35="WON",((((N35-1)*J35)*'results log'!$B$2)+('results log'!$B$2*(N35-1))),IF(M35="PLACED",((((N35-1)*J35)*'results log'!$B$2)-'results log'!$B$2),IF(J35=0,-'results log'!$B$2,IF(J35=0,-'results log'!$B$2,-('results log'!$B$2*2)))))))*E35))</f>
        <v>-20</v>
      </c>
      <c r="R35" s="27">
        <f>IF(ISBLANK(M35),,IF(U35&lt;&gt;1,((IF(M35="WON-EW",(((K35-1)*'results log'!$B$2)*(1-$B$3))+(((L35-1)*'results log'!$B$2)*(1-$B$3)),IF(M35="WON",(((K35-1)*'results log'!$B$2)*(1-$B$3)),IF(M35="PLACED",(((L35-1)*'results log'!$B$2)*(1-$B$3))-'results log'!$B$2,IF(J35=0,-'results log'!$B$2,-('results log'!$B$2*2))))))*E35),0))</f>
        <v>-20</v>
      </c>
      <c r="T35" t="s">
        <v>103</v>
      </c>
      <c r="U35">
        <f t="shared" si="1"/>
        <v>2</v>
      </c>
    </row>
    <row r="36" spans="1:21" ht="16" x14ac:dyDescent="0.2">
      <c r="A36" s="20">
        <v>42712</v>
      </c>
      <c r="B36" s="21">
        <v>12.5</v>
      </c>
      <c r="C36" s="16" t="s">
        <v>101</v>
      </c>
      <c r="D36" s="16" t="s">
        <v>102</v>
      </c>
      <c r="E36" s="22">
        <v>1</v>
      </c>
      <c r="F36" s="22">
        <v>2.2000000000000002</v>
      </c>
      <c r="G36" s="22">
        <v>2.1</v>
      </c>
      <c r="H36" s="22" t="s">
        <v>36</v>
      </c>
      <c r="I36" s="22" t="s">
        <v>36</v>
      </c>
      <c r="J36" s="22">
        <v>0</v>
      </c>
      <c r="K36" s="22">
        <v>2.42</v>
      </c>
      <c r="L36" s="22"/>
      <c r="M36" s="17" t="s">
        <v>32</v>
      </c>
      <c r="N36" s="26">
        <f>((G36-1)*(1-(IF(H36="no",0,'results log'!$B$3)))+1)</f>
        <v>2.1</v>
      </c>
      <c r="O36" s="26">
        <f t="shared" si="0"/>
        <v>1</v>
      </c>
      <c r="P36" s="28">
        <f>IF(ISBLANK(M36),,IF(ISBLANK(F36),,(IF(M36="WON-EW",((((F36-1)*J36)*'results log'!$B$2)+('results log'!$B$2*(F36-1))),IF(M36="WON",((((F36-1)*J36)*'results log'!$B$2)+('results log'!$B$2*(F36-1))),IF(M36="PLACED",((((F36-1)*J36)*'results log'!$B$2)-'results log'!$B$2),IF(J36=0,-'results log'!$B$2,IF(J36=0,-'results log'!$B$2,-('results log'!$B$2*2)))))))*E36))</f>
        <v>-20</v>
      </c>
      <c r="Q36" s="27">
        <f>IF(ISBLANK(M36),,IF(ISBLANK(G36),,(IF(M36="WON-EW",((((N36-1)*J36)*'results log'!$B$2)+('results log'!$B$2*(N36-1))),IF(M36="WON",((((N36-1)*J36)*'results log'!$B$2)+('results log'!$B$2*(N36-1))),IF(M36="PLACED",((((N36-1)*J36)*'results log'!$B$2)-'results log'!$B$2),IF(J36=0,-'results log'!$B$2,IF(J36=0,-'results log'!$B$2,-('results log'!$B$2*2)))))))*E36))</f>
        <v>-20</v>
      </c>
      <c r="R36" s="27">
        <f>IF(ISBLANK(M36),,IF(U36&lt;&gt;1,((IF(M36="WON-EW",(((K36-1)*'results log'!$B$2)*(1-$B$3))+(((L36-1)*'results log'!$B$2)*(1-$B$3)),IF(M36="WON",(((K36-1)*'results log'!$B$2)*(1-$B$3)),IF(M36="PLACED",(((L36-1)*'results log'!$B$2)*(1-$B$3))-'results log'!$B$2,IF(J36=0,-'results log'!$B$2,-('results log'!$B$2*2))))))*E36),0))</f>
        <v>-20</v>
      </c>
      <c r="T36" t="s">
        <v>41</v>
      </c>
      <c r="U36">
        <f t="shared" si="1"/>
        <v>2</v>
      </c>
    </row>
    <row r="37" spans="1:21" ht="16" x14ac:dyDescent="0.2">
      <c r="A37" s="20">
        <v>42714</v>
      </c>
      <c r="B37" s="21">
        <v>12.4</v>
      </c>
      <c r="C37" s="16" t="s">
        <v>104</v>
      </c>
      <c r="D37" s="16" t="s">
        <v>105</v>
      </c>
      <c r="E37" s="22">
        <v>1</v>
      </c>
      <c r="F37" s="22">
        <v>1.73</v>
      </c>
      <c r="G37" s="22">
        <v>1.8</v>
      </c>
      <c r="H37" s="22" t="s">
        <v>36</v>
      </c>
      <c r="I37" s="22" t="s">
        <v>36</v>
      </c>
      <c r="J37" s="22">
        <v>0</v>
      </c>
      <c r="K37" s="22">
        <v>1.82</v>
      </c>
      <c r="L37" s="22"/>
      <c r="M37" s="17" t="s">
        <v>32</v>
      </c>
      <c r="N37" s="26">
        <f>((G37-1)*(1-(IF(H37="no",0,'results log'!$B$3)))+1)</f>
        <v>1.8</v>
      </c>
      <c r="O37" s="26">
        <f t="shared" si="0"/>
        <v>1</v>
      </c>
      <c r="P37" s="28">
        <f>IF(ISBLANK(M37),,IF(ISBLANK(F37),,(IF(M37="WON-EW",((((F37-1)*J37)*'results log'!$B$2)+('results log'!$B$2*(F37-1))),IF(M37="WON",((((F37-1)*J37)*'results log'!$B$2)+('results log'!$B$2*(F37-1))),IF(M37="PLACED",((((F37-1)*J37)*'results log'!$B$2)-'results log'!$B$2),IF(J37=0,-'results log'!$B$2,IF(J37=0,-'results log'!$B$2,-('results log'!$B$2*2)))))))*E37))</f>
        <v>-20</v>
      </c>
      <c r="Q37" s="27">
        <f>IF(ISBLANK(M37),,IF(ISBLANK(G37),,(IF(M37="WON-EW",((((N37-1)*J37)*'results log'!$B$2)+('results log'!$B$2*(N37-1))),IF(M37="WON",((((N37-1)*J37)*'results log'!$B$2)+('results log'!$B$2*(N37-1))),IF(M37="PLACED",((((N37-1)*J37)*'results log'!$B$2)-'results log'!$B$2),IF(J37=0,-'results log'!$B$2,IF(J37=0,-'results log'!$B$2,-('results log'!$B$2*2)))))))*E37))</f>
        <v>-20</v>
      </c>
      <c r="R37" s="27">
        <f>IF(ISBLANK(M37),,IF(U37&lt;&gt;1,((IF(M37="WON-EW",(((K37-1)*'results log'!$B$2)*(1-$B$3))+(((L37-1)*'results log'!$B$2)*(1-$B$3)),IF(M37="WON",(((K37-1)*'results log'!$B$2)*(1-$B$3)),IF(M37="PLACED",(((L37-1)*'results log'!$B$2)*(1-$B$3))-'results log'!$B$2,IF(J37=0,-'results log'!$B$2,-('results log'!$B$2*2))))))*E37),0))</f>
        <v>-20</v>
      </c>
      <c r="T37" t="s">
        <v>41</v>
      </c>
      <c r="U37">
        <f t="shared" si="1"/>
        <v>2</v>
      </c>
    </row>
    <row r="38" spans="1:21" ht="16" x14ac:dyDescent="0.2">
      <c r="A38" s="20">
        <v>42714</v>
      </c>
      <c r="B38" s="21">
        <v>14.15</v>
      </c>
      <c r="C38" s="16" t="s">
        <v>77</v>
      </c>
      <c r="D38" s="16" t="s">
        <v>106</v>
      </c>
      <c r="E38" s="22">
        <v>1</v>
      </c>
      <c r="F38" s="22">
        <v>2.75</v>
      </c>
      <c r="G38" s="22">
        <v>2.88</v>
      </c>
      <c r="H38" s="22" t="s">
        <v>36</v>
      </c>
      <c r="I38" s="22" t="s">
        <v>36</v>
      </c>
      <c r="J38" s="22">
        <v>0</v>
      </c>
      <c r="K38" s="22">
        <v>2.8</v>
      </c>
      <c r="L38" s="22"/>
      <c r="M38" s="17" t="s">
        <v>29</v>
      </c>
      <c r="N38" s="26">
        <f>((G38-1)*(1-(IF(H38="no",0,'results log'!$B$3)))+1)</f>
        <v>2.88</v>
      </c>
      <c r="O38" s="26">
        <f t="shared" si="0"/>
        <v>1</v>
      </c>
      <c r="P38" s="28">
        <f>IF(ISBLANK(M38),,IF(ISBLANK(F38),,(IF(M38="WON-EW",((((F38-1)*J38)*'results log'!$B$2)+('results log'!$B$2*(F38-1))),IF(M38="WON",((((F38-1)*J38)*'results log'!$B$2)+('results log'!$B$2*(F38-1))),IF(M38="PLACED",((((F38-1)*J38)*'results log'!$B$2)-'results log'!$B$2),IF(J38=0,-'results log'!$B$2,IF(J38=0,-'results log'!$B$2,-('results log'!$B$2*2)))))))*E38))</f>
        <v>35</v>
      </c>
      <c r="Q38" s="27">
        <f>IF(ISBLANK(M38),,IF(ISBLANK(G38),,(IF(M38="WON-EW",((((N38-1)*J38)*'results log'!$B$2)+('results log'!$B$2*(N38-1))),IF(M38="WON",((((N38-1)*J38)*'results log'!$B$2)+('results log'!$B$2*(N38-1))),IF(M38="PLACED",((((N38-1)*J38)*'results log'!$B$2)-'results log'!$B$2),IF(J38=0,-'results log'!$B$2,IF(J38=0,-'results log'!$B$2,-('results log'!$B$2*2)))))))*E38))</f>
        <v>37.599999999999994</v>
      </c>
      <c r="R38" s="27">
        <f>IF(ISBLANK(M38),,IF(U38&lt;&gt;1,((IF(M38="WON-EW",(((K38-1)*'results log'!$B$2)*(1-$B$3))+(((L38-1)*'results log'!$B$2)*(1-$B$3)),IF(M38="WON",(((K38-1)*'results log'!$B$2)*(1-$B$3)),IF(M38="PLACED",(((L38-1)*'results log'!$B$2)*(1-$B$3))-'results log'!$B$2,IF(J38=0,-'results log'!$B$2,-('results log'!$B$2*2))))))*E38),0))</f>
        <v>34.199999999999996</v>
      </c>
      <c r="T38" t="s">
        <v>41</v>
      </c>
      <c r="U38">
        <f t="shared" si="1"/>
        <v>2</v>
      </c>
    </row>
    <row r="39" spans="1:21" ht="16" x14ac:dyDescent="0.2">
      <c r="A39" s="20">
        <v>42714</v>
      </c>
      <c r="B39" s="21">
        <v>15.35</v>
      </c>
      <c r="C39" s="16" t="s">
        <v>104</v>
      </c>
      <c r="D39" s="16" t="s">
        <v>107</v>
      </c>
      <c r="E39" s="22">
        <v>0.5</v>
      </c>
      <c r="F39" s="22">
        <v>10</v>
      </c>
      <c r="G39" s="22">
        <v>10</v>
      </c>
      <c r="H39" s="22" t="s">
        <v>36</v>
      </c>
      <c r="I39" s="22" t="s">
        <v>35</v>
      </c>
      <c r="J39" s="22">
        <v>0.25</v>
      </c>
      <c r="K39" s="22">
        <v>7.98</v>
      </c>
      <c r="L39" s="22">
        <v>2.5</v>
      </c>
      <c r="M39" s="17" t="s">
        <v>31</v>
      </c>
      <c r="N39" s="26">
        <f>((G39-1)*(1-(IF(H39="no",0,'results log'!$B$3)))+1)</f>
        <v>10</v>
      </c>
      <c r="O39" s="26">
        <f t="shared" si="0"/>
        <v>1</v>
      </c>
      <c r="P39" s="28">
        <f>IF(ISBLANK(M39),,IF(ISBLANK(F39),,(IF(M39="WON-EW",((((F39-1)*J39)*'results log'!$B$2)+('results log'!$B$2*(F39-1))),IF(M39="WON",((((F39-1)*J39)*'results log'!$B$2)+('results log'!$B$2*(F39-1))),IF(M39="PLACED",((((F39-1)*J39)*'results log'!$B$2)-'results log'!$B$2),IF(J39=0,-'results log'!$B$2,IF(J39=0,-'results log'!$B$2,-('results log'!$B$2*2)))))))*E39))</f>
        <v>12.5</v>
      </c>
      <c r="Q39" s="27">
        <f>IF(ISBLANK(M39),,IF(ISBLANK(G39),,(IF(M39="WON-EW",((((N39-1)*J39)*'results log'!$B$2)+('results log'!$B$2*(N39-1))),IF(M39="WON",((((N39-1)*J39)*'results log'!$B$2)+('results log'!$B$2*(N39-1))),IF(M39="PLACED",((((N39-1)*J39)*'results log'!$B$2)-'results log'!$B$2),IF(J39=0,-'results log'!$B$2,IF(J39=0,-'results log'!$B$2,-('results log'!$B$2*2)))))))*E39))</f>
        <v>12.5</v>
      </c>
      <c r="R39" s="27">
        <f>IF(ISBLANK(M39),,IF(U39&lt;&gt;1,((IF(M39="WON-EW",(((K39-1)*'results log'!$B$2)*(1-$B$3))+(((L39-1)*'results log'!$B$2)*(1-$B$3)),IF(M39="WON",(((K39-1)*'results log'!$B$2)*(1-$B$3)),IF(M39="PLACED",(((L39-1)*'results log'!$B$2)*(1-$B$3))-'results log'!$B$2,IF(J39=0,-'results log'!$B$2,-('results log'!$B$2*2))))))*E39),0))</f>
        <v>4.25</v>
      </c>
      <c r="T39" t="s">
        <v>116</v>
      </c>
      <c r="U39">
        <f t="shared" si="1"/>
        <v>99</v>
      </c>
    </row>
    <row r="40" spans="1:21" ht="16" x14ac:dyDescent="0.2">
      <c r="A40" s="20">
        <v>42717</v>
      </c>
      <c r="B40" s="21">
        <v>14.1</v>
      </c>
      <c r="C40" s="16" t="s">
        <v>108</v>
      </c>
      <c r="D40" s="16" t="s">
        <v>109</v>
      </c>
      <c r="E40" s="22">
        <v>1</v>
      </c>
      <c r="F40" s="22">
        <v>2.38</v>
      </c>
      <c r="G40" s="22">
        <v>2.38</v>
      </c>
      <c r="H40" s="22" t="s">
        <v>36</v>
      </c>
      <c r="I40" s="22" t="s">
        <v>36</v>
      </c>
      <c r="J40" s="22">
        <v>0</v>
      </c>
      <c r="K40" s="22">
        <v>3.05</v>
      </c>
      <c r="L40" s="22"/>
      <c r="M40" s="17" t="s">
        <v>32</v>
      </c>
      <c r="N40" s="26">
        <f>((G40-1)*(1-(IF(H40="no",0,'results log'!$B$3)))+1)</f>
        <v>2.38</v>
      </c>
      <c r="O40" s="26">
        <f t="shared" si="0"/>
        <v>1</v>
      </c>
      <c r="P40" s="28">
        <f>IF(ISBLANK(M40),,IF(ISBLANK(F40),,(IF(M40="WON-EW",((((F40-1)*J40)*'results log'!$B$2)+('results log'!$B$2*(F40-1))),IF(M40="WON",((((F40-1)*J40)*'results log'!$B$2)+('results log'!$B$2*(F40-1))),IF(M40="PLACED",((((F40-1)*J40)*'results log'!$B$2)-'results log'!$B$2),IF(J40=0,-'results log'!$B$2,IF(J40=0,-'results log'!$B$2,-('results log'!$B$2*2)))))))*E40))</f>
        <v>-20</v>
      </c>
      <c r="Q40" s="27">
        <f>IF(ISBLANK(M40),,IF(ISBLANK(G40),,(IF(M40="WON-EW",((((N40-1)*J40)*'results log'!$B$2)+('results log'!$B$2*(N40-1))),IF(M40="WON",((((N40-1)*J40)*'results log'!$B$2)+('results log'!$B$2*(N40-1))),IF(M40="PLACED",((((N40-1)*J40)*'results log'!$B$2)-'results log'!$B$2),IF(J40=0,-'results log'!$B$2,IF(J40=0,-'results log'!$B$2,-('results log'!$B$2*2)))))))*E40))</f>
        <v>-20</v>
      </c>
      <c r="R40" s="27">
        <f>IF(ISBLANK(M40),,IF(U40&lt;&gt;1,((IF(M40="WON-EW",(((K40-1)*'results log'!$B$2)*(1-$B$3))+(((L40-1)*'results log'!$B$2)*(1-$B$3)),IF(M40="WON",(((K40-1)*'results log'!$B$2)*(1-$B$3)),IF(M40="PLACED",(((L40-1)*'results log'!$B$2)*(1-$B$3))-'results log'!$B$2,IF(J40=0,-'results log'!$B$2,-('results log'!$B$2*2))))))*E40),0))</f>
        <v>-20</v>
      </c>
      <c r="T40" t="s">
        <v>41</v>
      </c>
      <c r="U40">
        <f t="shared" si="1"/>
        <v>2</v>
      </c>
    </row>
    <row r="41" spans="1:21" ht="16" x14ac:dyDescent="0.2">
      <c r="A41" s="20">
        <v>42717</v>
      </c>
      <c r="B41" s="21">
        <v>14.3</v>
      </c>
      <c r="C41" s="16" t="s">
        <v>110</v>
      </c>
      <c r="D41" s="16" t="s">
        <v>111</v>
      </c>
      <c r="E41" s="22">
        <v>0.5</v>
      </c>
      <c r="F41" s="23">
        <v>8</v>
      </c>
      <c r="G41" s="22">
        <v>7.5</v>
      </c>
      <c r="H41" s="22" t="s">
        <v>36</v>
      </c>
      <c r="I41" s="22" t="s">
        <v>35</v>
      </c>
      <c r="J41" s="22">
        <v>0.25</v>
      </c>
      <c r="K41" s="22">
        <v>6.09</v>
      </c>
      <c r="L41" s="22">
        <v>2.66</v>
      </c>
      <c r="M41" s="17" t="s">
        <v>31</v>
      </c>
      <c r="N41" s="26">
        <f>((G41-1)*(1-(IF(H41="no",0,'results log'!$B$3)))+1)</f>
        <v>7.5</v>
      </c>
      <c r="O41" s="26">
        <f t="shared" si="0"/>
        <v>1</v>
      </c>
      <c r="P41" s="28">
        <f>IF(ISBLANK(M41),,IF(ISBLANK(F41),,(IF(M41="WON-EW",((((F41-1)*J41)*'results log'!$B$2)+('results log'!$B$2*(F41-1))),IF(M41="WON",((((F41-1)*J41)*'results log'!$B$2)+('results log'!$B$2*(F41-1))),IF(M41="PLACED",((((F41-1)*J41)*'results log'!$B$2)-'results log'!$B$2),IF(J41=0,-'results log'!$B$2,IF(J41=0,-'results log'!$B$2,-('results log'!$B$2*2)))))))*E41))</f>
        <v>7.5</v>
      </c>
      <c r="Q41" s="27">
        <f>IF(ISBLANK(M41),,IF(ISBLANK(G41),,(IF(M41="WON-EW",((((N41-1)*J41)*'results log'!$B$2)+('results log'!$B$2*(N41-1))),IF(M41="WON",((((N41-1)*J41)*'results log'!$B$2)+('results log'!$B$2*(N41-1))),IF(M41="PLACED",((((N41-1)*J41)*'results log'!$B$2)-'results log'!$B$2),IF(J41=0,-'results log'!$B$2,IF(J41=0,-'results log'!$B$2,-('results log'!$B$2*2)))))))*E41))</f>
        <v>6.25</v>
      </c>
      <c r="R41" s="27">
        <f>IF(ISBLANK(M41),,IF(U41&lt;&gt;1,((IF(M41="WON-EW",(((K41-1)*'results log'!$B$2)*(1-$B$3))+(((L41-1)*'results log'!$B$2)*(1-$B$3)),IF(M41="WON",(((K41-1)*'results log'!$B$2)*(1-$B$3)),IF(M41="PLACED",(((L41-1)*'results log'!$B$2)*(1-$B$3))-'results log'!$B$2,IF(J41=0,-'results log'!$B$2,-('results log'!$B$2*2))))))*E41),0))</f>
        <v>5.7700000000000014</v>
      </c>
      <c r="T41" t="s">
        <v>112</v>
      </c>
      <c r="U41">
        <f t="shared" si="1"/>
        <v>99</v>
      </c>
    </row>
    <row r="42" spans="1:21" ht="16" x14ac:dyDescent="0.2">
      <c r="A42" s="20">
        <v>42718</v>
      </c>
      <c r="B42" s="21">
        <v>13.2</v>
      </c>
      <c r="C42" s="16" t="s">
        <v>77</v>
      </c>
      <c r="D42" s="16" t="s">
        <v>113</v>
      </c>
      <c r="E42" s="22">
        <v>1</v>
      </c>
      <c r="F42" s="23">
        <v>2.1</v>
      </c>
      <c r="G42" s="23">
        <v>1.9</v>
      </c>
      <c r="H42" s="22" t="s">
        <v>36</v>
      </c>
      <c r="I42" s="22" t="s">
        <v>36</v>
      </c>
      <c r="J42" s="22">
        <v>0</v>
      </c>
      <c r="K42" s="22">
        <v>1.87</v>
      </c>
      <c r="L42" s="22"/>
      <c r="M42" s="17" t="s">
        <v>29</v>
      </c>
      <c r="N42" s="26">
        <f>((G42-1)*(1-(IF(H42="no",0,'results log'!$B$3)))+1)</f>
        <v>1.9</v>
      </c>
      <c r="O42" s="26">
        <f t="shared" si="0"/>
        <v>1</v>
      </c>
      <c r="P42" s="28">
        <f>IF(ISBLANK(M42),,IF(ISBLANK(F42),,(IF(M42="WON-EW",((((F42-1)*J42)*'results log'!$B$2)+('results log'!$B$2*(F42-1))),IF(M42="WON",((((F42-1)*J42)*'results log'!$B$2)+('results log'!$B$2*(F42-1))),IF(M42="PLACED",((((F42-1)*J42)*'results log'!$B$2)-'results log'!$B$2),IF(J42=0,-'results log'!$B$2,IF(J42=0,-'results log'!$B$2,-('results log'!$B$2*2)))))))*E42))</f>
        <v>22</v>
      </c>
      <c r="Q42" s="27">
        <f>IF(ISBLANK(M42),,IF(ISBLANK(G42),,(IF(M42="WON-EW",((((N42-1)*J42)*'results log'!$B$2)+('results log'!$B$2*(N42-1))),IF(M42="WON",((((N42-1)*J42)*'results log'!$B$2)+('results log'!$B$2*(N42-1))),IF(M42="PLACED",((((N42-1)*J42)*'results log'!$B$2)-'results log'!$B$2),IF(J42=0,-'results log'!$B$2,IF(J42=0,-'results log'!$B$2,-('results log'!$B$2*2)))))))*E42))</f>
        <v>18</v>
      </c>
      <c r="R42" s="27">
        <f>IF(ISBLANK(M42),,IF(U42&lt;&gt;1,((IF(M42="WON-EW",(((K42-1)*'results log'!$B$2)*(1-$B$3))+(((L42-1)*'results log'!$B$2)*(1-$B$3)),IF(M42="WON",(((K42-1)*'results log'!$B$2)*(1-$B$3)),IF(M42="PLACED",(((L42-1)*'results log'!$B$2)*(1-$B$3))-'results log'!$B$2,IF(J42=0,-'results log'!$B$2,-('results log'!$B$2*2))))))*E42),0))</f>
        <v>16.53</v>
      </c>
      <c r="T42" t="s">
        <v>115</v>
      </c>
      <c r="U42">
        <f t="shared" si="1"/>
        <v>2</v>
      </c>
    </row>
    <row r="43" spans="1:21" ht="16" x14ac:dyDescent="0.2">
      <c r="A43" s="20">
        <v>42718</v>
      </c>
      <c r="B43" s="21">
        <v>15.1</v>
      </c>
      <c r="C43" s="16" t="s">
        <v>68</v>
      </c>
      <c r="D43" s="16" t="s">
        <v>114</v>
      </c>
      <c r="E43" s="22">
        <v>1</v>
      </c>
      <c r="F43" s="23">
        <v>1.8</v>
      </c>
      <c r="G43" s="23">
        <v>1.83</v>
      </c>
      <c r="H43" s="22" t="s">
        <v>36</v>
      </c>
      <c r="I43" s="22" t="s">
        <v>36</v>
      </c>
      <c r="J43" s="22">
        <v>0</v>
      </c>
      <c r="K43" s="22">
        <v>1.73</v>
      </c>
      <c r="L43" s="22"/>
      <c r="M43" s="17" t="s">
        <v>32</v>
      </c>
      <c r="N43" s="26">
        <f>((G43-1)*(1-(IF(H43="no",0,'results log'!$B$3)))+1)</f>
        <v>1.83</v>
      </c>
      <c r="O43" s="26">
        <f t="shared" si="0"/>
        <v>1</v>
      </c>
      <c r="P43" s="28">
        <f>IF(ISBLANK(M43),,IF(ISBLANK(F43),,(IF(M43="WON-EW",((((F43-1)*J43)*'results log'!$B$2)+('results log'!$B$2*(F43-1))),IF(M43="WON",((((F43-1)*J43)*'results log'!$B$2)+('results log'!$B$2*(F43-1))),IF(M43="PLACED",((((F43-1)*J43)*'results log'!$B$2)-'results log'!$B$2),IF(J43=0,-'results log'!$B$2,IF(J43=0,-'results log'!$B$2,-('results log'!$B$2*2)))))))*E43))</f>
        <v>-20</v>
      </c>
      <c r="Q43" s="27">
        <f>IF(ISBLANK(M43),,IF(ISBLANK(G43),,(IF(M43="WON-EW",((((N43-1)*J43)*'results log'!$B$2)+('results log'!$B$2*(N43-1))),IF(M43="WON",((((N43-1)*J43)*'results log'!$B$2)+('results log'!$B$2*(N43-1))),IF(M43="PLACED",((((N43-1)*J43)*'results log'!$B$2)-'results log'!$B$2),IF(J43=0,-'results log'!$B$2,IF(J43=0,-'results log'!$B$2,-('results log'!$B$2*2)))))))*E43))</f>
        <v>-20</v>
      </c>
      <c r="R43" s="27">
        <f>IF(ISBLANK(M43),,IF(U43&lt;&gt;1,((IF(M43="WON-EW",(((K43-1)*'results log'!$B$2)*(1-$B$3))+(((L43-1)*'results log'!$B$2)*(1-$B$3)),IF(M43="WON",(((K43-1)*'results log'!$B$2)*(1-$B$3)),IF(M43="PLACED",(((L43-1)*'results log'!$B$2)*(1-$B$3))-'results log'!$B$2,IF(J43=0,-'results log'!$B$2,-('results log'!$B$2*2))))))*E43),0))</f>
        <v>-20</v>
      </c>
      <c r="T43" t="s">
        <v>41</v>
      </c>
      <c r="U43">
        <f t="shared" si="1"/>
        <v>2</v>
      </c>
    </row>
    <row r="44" spans="1:21" ht="16" x14ac:dyDescent="0.2">
      <c r="A44" s="20">
        <v>42720</v>
      </c>
      <c r="B44" s="21">
        <v>12.45</v>
      </c>
      <c r="C44" s="16" t="s">
        <v>117</v>
      </c>
      <c r="D44" s="16" t="s">
        <v>118</v>
      </c>
      <c r="E44" s="22">
        <v>1</v>
      </c>
      <c r="F44" s="23">
        <v>3.25</v>
      </c>
      <c r="G44" s="23">
        <v>3</v>
      </c>
      <c r="H44" s="22" t="s">
        <v>36</v>
      </c>
      <c r="I44" s="22" t="s">
        <v>36</v>
      </c>
      <c r="J44" s="22">
        <v>0</v>
      </c>
      <c r="K44" s="22">
        <v>3.33</v>
      </c>
      <c r="L44" s="22"/>
      <c r="M44" s="17" t="s">
        <v>29</v>
      </c>
      <c r="N44" s="26">
        <f>((G44-1)*(1-(IF(H44="no",0,'results log'!$B$3)))+1)</f>
        <v>3</v>
      </c>
      <c r="O44" s="26">
        <f t="shared" si="0"/>
        <v>1</v>
      </c>
      <c r="P44" s="28">
        <f>IF(ISBLANK(M44),,IF(ISBLANK(F44),,(IF(M44="WON-EW",((((F44-1)*J44)*'results log'!$B$2)+('results log'!$B$2*(F44-1))),IF(M44="WON",((((F44-1)*J44)*'results log'!$B$2)+('results log'!$B$2*(F44-1))),IF(M44="PLACED",((((F44-1)*J44)*'results log'!$B$2)-'results log'!$B$2),IF(J44=0,-'results log'!$B$2,IF(J44=0,-'results log'!$B$2,-('results log'!$B$2*2)))))))*E44))</f>
        <v>45</v>
      </c>
      <c r="Q44" s="27">
        <f>IF(ISBLANK(M44),,IF(ISBLANK(G44),,(IF(M44="WON-EW",((((N44-1)*J44)*'results log'!$B$2)+('results log'!$B$2*(N44-1))),IF(M44="WON",((((N44-1)*J44)*'results log'!$B$2)+('results log'!$B$2*(N44-1))),IF(M44="PLACED",((((N44-1)*J44)*'results log'!$B$2)-'results log'!$B$2),IF(J44=0,-'results log'!$B$2,IF(J44=0,-'results log'!$B$2,-('results log'!$B$2*2)))))))*E44))</f>
        <v>40</v>
      </c>
      <c r="R44" s="27">
        <f>IF(ISBLANK(M44),,IF(U44&lt;&gt;1,((IF(M44="WON-EW",(((K44-1)*'results log'!$B$2)*(1-$B$3))+(((L44-1)*'results log'!$B$2)*(1-$B$3)),IF(M44="WON",(((K44-1)*'results log'!$B$2)*(1-$B$3)),IF(M44="PLACED",(((L44-1)*'results log'!$B$2)*(1-$B$3))-'results log'!$B$2,IF(J44=0,-'results log'!$B$2,-('results log'!$B$2*2))))))*E44),0))</f>
        <v>44.269999999999996</v>
      </c>
      <c r="T44" t="s">
        <v>121</v>
      </c>
      <c r="U44">
        <f t="shared" si="1"/>
        <v>2</v>
      </c>
    </row>
    <row r="45" spans="1:21" ht="16" x14ac:dyDescent="0.2">
      <c r="A45" s="20">
        <v>42720</v>
      </c>
      <c r="B45" s="21">
        <v>14.3</v>
      </c>
      <c r="C45" s="16" t="s">
        <v>117</v>
      </c>
      <c r="D45" s="16" t="s">
        <v>119</v>
      </c>
      <c r="E45" s="22">
        <v>1</v>
      </c>
      <c r="F45" s="23">
        <v>1.83</v>
      </c>
      <c r="G45" s="23">
        <v>1.83</v>
      </c>
      <c r="H45" s="22" t="s">
        <v>36</v>
      </c>
      <c r="I45" s="22" t="s">
        <v>36</v>
      </c>
      <c r="J45" s="22">
        <v>0</v>
      </c>
      <c r="K45" s="22">
        <v>1.9</v>
      </c>
      <c r="L45" s="22"/>
      <c r="M45" s="17" t="s">
        <v>29</v>
      </c>
      <c r="N45" s="26">
        <f>((G45-1)*(1-(IF(H45="no",0,'results log'!$B$3)))+1)</f>
        <v>1.83</v>
      </c>
      <c r="O45" s="26">
        <f t="shared" si="0"/>
        <v>1</v>
      </c>
      <c r="P45" s="28">
        <f>IF(ISBLANK(M45),,IF(ISBLANK(F45),,(IF(M45="WON-EW",((((F45-1)*J45)*'results log'!$B$2)+('results log'!$B$2*(F45-1))),IF(M45="WON",((((F45-1)*J45)*'results log'!$B$2)+('results log'!$B$2*(F45-1))),IF(M45="PLACED",((((F45-1)*J45)*'results log'!$B$2)-'results log'!$B$2),IF(J45=0,-'results log'!$B$2,IF(J45=0,-'results log'!$B$2,-('results log'!$B$2*2)))))))*E45))</f>
        <v>16.600000000000001</v>
      </c>
      <c r="Q45" s="27">
        <f>IF(ISBLANK(M45),,IF(ISBLANK(G45),,(IF(M45="WON-EW",((((N45-1)*J45)*'results log'!$B$2)+('results log'!$B$2*(N45-1))),IF(M45="WON",((((N45-1)*J45)*'results log'!$B$2)+('results log'!$B$2*(N45-1))),IF(M45="PLACED",((((N45-1)*J45)*'results log'!$B$2)-'results log'!$B$2),IF(J45=0,-'results log'!$B$2,IF(J45=0,-'results log'!$B$2,-('results log'!$B$2*2)))))))*E45))</f>
        <v>16.600000000000001</v>
      </c>
      <c r="R45" s="27">
        <f>IF(ISBLANK(M45),,IF(U45&lt;&gt;1,((IF(M45="WON-EW",(((K45-1)*'results log'!$B$2)*(1-$B$3))+(((L45-1)*'results log'!$B$2)*(1-$B$3)),IF(M45="WON",(((K45-1)*'results log'!$B$2)*(1-$B$3)),IF(M45="PLACED",(((L45-1)*'results log'!$B$2)*(1-$B$3))-'results log'!$B$2,IF(J45=0,-'results log'!$B$2,-('results log'!$B$2*2))))))*E45),0))</f>
        <v>17.099999999999998</v>
      </c>
      <c r="T45" t="s">
        <v>41</v>
      </c>
      <c r="U45">
        <f t="shared" si="1"/>
        <v>2</v>
      </c>
    </row>
    <row r="46" spans="1:21" ht="16" x14ac:dyDescent="0.2">
      <c r="A46" s="20">
        <v>42720</v>
      </c>
      <c r="B46" s="21">
        <v>15.05</v>
      </c>
      <c r="C46" s="16" t="s">
        <v>117</v>
      </c>
      <c r="D46" s="16" t="s">
        <v>120</v>
      </c>
      <c r="E46" s="22">
        <v>1</v>
      </c>
      <c r="F46" s="23">
        <v>3.25</v>
      </c>
      <c r="G46" s="23">
        <v>3</v>
      </c>
      <c r="H46" s="22" t="s">
        <v>36</v>
      </c>
      <c r="I46" s="22" t="s">
        <v>36</v>
      </c>
      <c r="J46" s="22">
        <v>0</v>
      </c>
      <c r="K46" s="22">
        <v>3.1</v>
      </c>
      <c r="L46" s="22"/>
      <c r="M46" s="17" t="s">
        <v>32</v>
      </c>
      <c r="N46" s="26">
        <f>((G46-1)*(1-(IF(H46="no",0,'results log'!$B$3)))+1)</f>
        <v>3</v>
      </c>
      <c r="O46" s="26">
        <f t="shared" si="0"/>
        <v>1</v>
      </c>
      <c r="P46" s="28">
        <f>IF(ISBLANK(M46),,IF(ISBLANK(F46),,(IF(M46="WON-EW",((((F46-1)*J46)*'results log'!$B$2)+('results log'!$B$2*(F46-1))),IF(M46="WON",((((F46-1)*J46)*'results log'!$B$2)+('results log'!$B$2*(F46-1))),IF(M46="PLACED",((((F46-1)*J46)*'results log'!$B$2)-'results log'!$B$2),IF(J46=0,-'results log'!$B$2,IF(J46=0,-'results log'!$B$2,-('results log'!$B$2*2)))))))*E46))</f>
        <v>-20</v>
      </c>
      <c r="Q46" s="27">
        <f>IF(ISBLANK(M46),,IF(ISBLANK(G46),,(IF(M46="WON-EW",((((N46-1)*J46)*'results log'!$B$2)+('results log'!$B$2*(N46-1))),IF(M46="WON",((((N46-1)*J46)*'results log'!$B$2)+('results log'!$B$2*(N46-1))),IF(M46="PLACED",((((N46-1)*J46)*'results log'!$B$2)-'results log'!$B$2),IF(J46=0,-'results log'!$B$2,IF(J46=0,-'results log'!$B$2,-('results log'!$B$2*2)))))))*E46))</f>
        <v>-20</v>
      </c>
      <c r="R46" s="27">
        <f>IF(ISBLANK(M46),,IF(U46&lt;&gt;1,((IF(M46="WON-EW",(((K46-1)*'results log'!$B$2)*(1-$B$3))+(((L46-1)*'results log'!$B$2)*(1-$B$3)),IF(M46="WON",(((K46-1)*'results log'!$B$2)*(1-$B$3)),IF(M46="PLACED",(((L46-1)*'results log'!$B$2)*(1-$B$3))-'results log'!$B$2,IF(J46=0,-'results log'!$B$2,-('results log'!$B$2*2))))))*E46),0))</f>
        <v>-20</v>
      </c>
      <c r="T46" t="s">
        <v>122</v>
      </c>
      <c r="U46">
        <f t="shared" si="1"/>
        <v>2</v>
      </c>
    </row>
    <row r="47" spans="1:21" ht="16" x14ac:dyDescent="0.2">
      <c r="A47" s="20">
        <v>42721</v>
      </c>
      <c r="B47" s="21">
        <v>14</v>
      </c>
      <c r="C47" s="16" t="s">
        <v>77</v>
      </c>
      <c r="D47" s="16" t="s">
        <v>123</v>
      </c>
      <c r="E47" s="22">
        <v>1</v>
      </c>
      <c r="F47" s="23">
        <v>2.38</v>
      </c>
      <c r="G47" s="23">
        <v>2.25</v>
      </c>
      <c r="H47" s="22" t="s">
        <v>36</v>
      </c>
      <c r="I47" s="22" t="s">
        <v>36</v>
      </c>
      <c r="J47" s="22">
        <v>0</v>
      </c>
      <c r="K47" s="22">
        <v>3.05</v>
      </c>
      <c r="L47" s="22"/>
      <c r="M47" s="17" t="s">
        <v>32</v>
      </c>
      <c r="N47" s="26">
        <f>((G47-1)*(1-(IF(H47="no",0,'results log'!$B$3)))+1)</f>
        <v>2.25</v>
      </c>
      <c r="O47" s="26">
        <f t="shared" si="0"/>
        <v>1</v>
      </c>
      <c r="P47" s="28">
        <f>IF(ISBLANK(M47),,IF(ISBLANK(F47),,(IF(M47="WON-EW",((((F47-1)*J47)*'results log'!$B$2)+('results log'!$B$2*(F47-1))),IF(M47="WON",((((F47-1)*J47)*'results log'!$B$2)+('results log'!$B$2*(F47-1))),IF(M47="PLACED",((((F47-1)*J47)*'results log'!$B$2)-'results log'!$B$2),IF(J47=0,-'results log'!$B$2,IF(J47=0,-'results log'!$B$2,-('results log'!$B$2*2)))))))*E47))</f>
        <v>-20</v>
      </c>
      <c r="Q47" s="27">
        <f>IF(ISBLANK(M47),,IF(ISBLANK(G47),,(IF(M47="WON-EW",((((N47-1)*J47)*'results log'!$B$2)+('results log'!$B$2*(N47-1))),IF(M47="WON",((((N47-1)*J47)*'results log'!$B$2)+('results log'!$B$2*(N47-1))),IF(M47="PLACED",((((N47-1)*J47)*'results log'!$B$2)-'results log'!$B$2),IF(J47=0,-'results log'!$B$2,IF(J47=0,-'results log'!$B$2,-('results log'!$B$2*2)))))))*E47))</f>
        <v>-20</v>
      </c>
      <c r="R47" s="27">
        <f>IF(ISBLANK(M47),,IF(U47&lt;&gt;1,((IF(M47="WON-EW",(((K47-1)*'results log'!$B$2)*(1-$B$3))+(((L47-1)*'results log'!$B$2)*(1-$B$3)),IF(M47="WON",(((K47-1)*'results log'!$B$2)*(1-$B$3)),IF(M47="PLACED",(((L47-1)*'results log'!$B$2)*(1-$B$3))-'results log'!$B$2,IF(J47=0,-'results log'!$B$2,-('results log'!$B$2*2))))))*E47),0))</f>
        <v>-20</v>
      </c>
      <c r="T47" t="s">
        <v>41</v>
      </c>
      <c r="U47">
        <f t="shared" si="1"/>
        <v>2</v>
      </c>
    </row>
    <row r="48" spans="1:21" ht="16" x14ac:dyDescent="0.2">
      <c r="A48" s="20">
        <v>42721</v>
      </c>
      <c r="B48" s="21">
        <v>14.25</v>
      </c>
      <c r="C48" s="16" t="s">
        <v>117</v>
      </c>
      <c r="D48" s="16" t="s">
        <v>124</v>
      </c>
      <c r="E48" s="22">
        <v>1</v>
      </c>
      <c r="F48" s="22">
        <v>2.38</v>
      </c>
      <c r="G48" s="22">
        <v>2.38</v>
      </c>
      <c r="H48" s="22" t="s">
        <v>36</v>
      </c>
      <c r="I48" s="22" t="s">
        <v>36</v>
      </c>
      <c r="J48" s="22">
        <v>0</v>
      </c>
      <c r="K48" s="22">
        <v>2.33</v>
      </c>
      <c r="L48" s="22"/>
      <c r="M48" s="17" t="s">
        <v>29</v>
      </c>
      <c r="N48" s="26">
        <f>((G48-1)*(1-(IF(H48="no",0,'results log'!$B$3)))+1)</f>
        <v>2.38</v>
      </c>
      <c r="O48" s="26">
        <f t="shared" si="0"/>
        <v>1</v>
      </c>
      <c r="P48" s="28">
        <f>IF(ISBLANK(M48),,IF(ISBLANK(F48),,(IF(M48="WON-EW",((((F48-1)*J48)*'results log'!$B$2)+('results log'!$B$2*(F48-1))),IF(M48="WON",((((F48-1)*J48)*'results log'!$B$2)+('results log'!$B$2*(F48-1))),IF(M48="PLACED",((((F48-1)*J48)*'results log'!$B$2)-'results log'!$B$2),IF(J48=0,-'results log'!$B$2,IF(J48=0,-'results log'!$B$2,-('results log'!$B$2*2)))))))*E48))</f>
        <v>27.599999999999998</v>
      </c>
      <c r="Q48" s="27">
        <f>IF(ISBLANK(M48),,IF(ISBLANK(G48),,(IF(M48="WON-EW",((((N48-1)*J48)*'results log'!$B$2)+('results log'!$B$2*(N48-1))),IF(M48="WON",((((N48-1)*J48)*'results log'!$B$2)+('results log'!$B$2*(N48-1))),IF(M48="PLACED",((((N48-1)*J48)*'results log'!$B$2)-'results log'!$B$2),IF(J48=0,-'results log'!$B$2,IF(J48=0,-'results log'!$B$2,-('results log'!$B$2*2)))))))*E48))</f>
        <v>27.599999999999998</v>
      </c>
      <c r="R48" s="27">
        <f>IF(ISBLANK(M48),,IF(U48&lt;&gt;1,((IF(M48="WON-EW",(((K48-1)*'results log'!$B$2)*(1-$B$3))+(((L48-1)*'results log'!$B$2)*(1-$B$3)),IF(M48="WON",(((K48-1)*'results log'!$B$2)*(1-$B$3)),IF(M48="PLACED",(((L48-1)*'results log'!$B$2)*(1-$B$3))-'results log'!$B$2,IF(J48=0,-'results log'!$B$2,-('results log'!$B$2*2))))))*E48),0))</f>
        <v>25.27</v>
      </c>
      <c r="T48" t="s">
        <v>41</v>
      </c>
      <c r="U48">
        <f t="shared" si="1"/>
        <v>2</v>
      </c>
    </row>
    <row r="49" spans="1:22" ht="16" x14ac:dyDescent="0.2">
      <c r="A49" s="20">
        <v>42721</v>
      </c>
      <c r="B49" s="21">
        <v>15</v>
      </c>
      <c r="C49" s="16" t="s">
        <v>117</v>
      </c>
      <c r="D49" s="16" t="s">
        <v>125</v>
      </c>
      <c r="E49" s="22">
        <v>0.5</v>
      </c>
      <c r="F49" s="22">
        <v>8.5</v>
      </c>
      <c r="G49" s="22">
        <v>10</v>
      </c>
      <c r="H49" s="22" t="s">
        <v>36</v>
      </c>
      <c r="I49" s="22" t="s">
        <v>35</v>
      </c>
      <c r="J49" s="22">
        <v>0.2</v>
      </c>
      <c r="K49" s="22">
        <v>6.67</v>
      </c>
      <c r="L49" s="22">
        <v>2.46</v>
      </c>
      <c r="M49" s="17" t="s">
        <v>31</v>
      </c>
      <c r="N49" s="26">
        <f>((G49-1)*(1-(IF(H49="no",0,'results log'!$B$3)))+1)</f>
        <v>10</v>
      </c>
      <c r="O49" s="26">
        <f t="shared" si="0"/>
        <v>1</v>
      </c>
      <c r="P49" s="28">
        <f>IF(ISBLANK(M49),,IF(ISBLANK(F49),,(IF(M49="WON-EW",((((F49-1)*J49)*'results log'!$B$2)+('results log'!$B$2*(F49-1))),IF(M49="WON",((((F49-1)*J49)*'results log'!$B$2)+('results log'!$B$2*(F49-1))),IF(M49="PLACED",((((F49-1)*J49)*'results log'!$B$2)-'results log'!$B$2),IF(J49=0,-'results log'!$B$2,IF(J49=0,-'results log'!$B$2,-('results log'!$B$2*2)))))))*E49))</f>
        <v>5</v>
      </c>
      <c r="Q49" s="27">
        <f>IF(ISBLANK(M49),,IF(ISBLANK(G49),,(IF(M49="WON-EW",((((N49-1)*J49)*'results log'!$B$2)+('results log'!$B$2*(N49-1))),IF(M49="WON",((((N49-1)*J49)*'results log'!$B$2)+('results log'!$B$2*(N49-1))),IF(M49="PLACED",((((N49-1)*J49)*'results log'!$B$2)-'results log'!$B$2),IF(J49=0,-'results log'!$B$2,IF(J49=0,-'results log'!$B$2,-('results log'!$B$2*2)))))))*E49))</f>
        <v>8</v>
      </c>
      <c r="R49" s="27">
        <f>IF(ISBLANK(M49),,IF(U49&lt;&gt;1,((IF(M49="WON-EW",(((K49-1)*'results log'!$B$2)*(1-$B$3))+(((L49-1)*'results log'!$B$2)*(1-$B$3)),IF(M49="WON",(((K49-1)*'results log'!$B$2)*(1-$B$3)),IF(M49="PLACED",(((L49-1)*'results log'!$B$2)*(1-$B$3))-'results log'!$B$2,IF(J49=0,-'results log'!$B$2,-('results log'!$B$2*2))))))*E49),0))</f>
        <v>3.8699999999999992</v>
      </c>
      <c r="T49" t="s">
        <v>41</v>
      </c>
      <c r="U49">
        <f t="shared" si="1"/>
        <v>99</v>
      </c>
    </row>
    <row r="50" spans="1:22" ht="16" x14ac:dyDescent="0.2">
      <c r="A50" s="20">
        <v>42725</v>
      </c>
      <c r="B50" s="21">
        <v>13.2</v>
      </c>
      <c r="C50" s="16" t="s">
        <v>126</v>
      </c>
      <c r="D50" s="16" t="s">
        <v>127</v>
      </c>
      <c r="E50" s="22">
        <v>1</v>
      </c>
      <c r="F50" s="22">
        <v>4.5</v>
      </c>
      <c r="G50" s="22">
        <v>4</v>
      </c>
      <c r="H50" s="22" t="s">
        <v>36</v>
      </c>
      <c r="I50" s="22" t="s">
        <v>36</v>
      </c>
      <c r="J50" s="22">
        <v>0</v>
      </c>
      <c r="K50" s="22">
        <v>5.5</v>
      </c>
      <c r="L50" s="22"/>
      <c r="M50" s="17" t="s">
        <v>32</v>
      </c>
      <c r="N50" s="26">
        <f>((G50-1)*(1-(IF(H50="no",0,'results log'!$B$3)))+1)</f>
        <v>4</v>
      </c>
      <c r="O50" s="26">
        <f t="shared" si="0"/>
        <v>1</v>
      </c>
      <c r="P50" s="28">
        <f>IF(ISBLANK(M50),,IF(ISBLANK(F50),,(IF(M50="WON-EW",((((F50-1)*J50)*'results log'!$B$2)+('results log'!$B$2*(F50-1))),IF(M50="WON",((((F50-1)*J50)*'results log'!$B$2)+('results log'!$B$2*(F50-1))),IF(M50="PLACED",((((F50-1)*J50)*'results log'!$B$2)-'results log'!$B$2),IF(J50=0,-'results log'!$B$2,IF(J50=0,-'results log'!$B$2,-('results log'!$B$2*2)))))))*E50))</f>
        <v>-20</v>
      </c>
      <c r="Q50" s="27">
        <f>IF(ISBLANK(M50),,IF(ISBLANK(G50),,(IF(M50="WON-EW",((((N50-1)*J50)*'results log'!$B$2)+('results log'!$B$2*(N50-1))),IF(M50="WON",((((N50-1)*J50)*'results log'!$B$2)+('results log'!$B$2*(N50-1))),IF(M50="PLACED",((((N50-1)*J50)*'results log'!$B$2)-'results log'!$B$2),IF(J50=0,-'results log'!$B$2,IF(J50=0,-'results log'!$B$2,-('results log'!$B$2*2)))))))*E50))</f>
        <v>-20</v>
      </c>
      <c r="R50" s="27">
        <f>IF(ISBLANK(M50),,IF(U50&lt;&gt;1,((IF(M50="WON-EW",(((K50-1)*'results log'!$B$2)*(1-$B$3))+(((L50-1)*'results log'!$B$2)*(1-$B$3)),IF(M50="WON",(((K50-1)*'results log'!$B$2)*(1-$B$3)),IF(M50="PLACED",(((L50-1)*'results log'!$B$2)*(1-$B$3))-'results log'!$B$2,IF(J50=0,-'results log'!$B$2,-('results log'!$B$2*2))))))*E50),0))</f>
        <v>-20</v>
      </c>
      <c r="T50" t="s">
        <v>41</v>
      </c>
      <c r="U50">
        <f t="shared" si="1"/>
        <v>2</v>
      </c>
    </row>
    <row r="51" spans="1:22" s="7" customFormat="1" ht="16" x14ac:dyDescent="0.2">
      <c r="A51" s="41">
        <v>42725</v>
      </c>
      <c r="B51" s="15">
        <v>13.3</v>
      </c>
      <c r="C51" s="40" t="s">
        <v>42</v>
      </c>
      <c r="D51" s="40" t="s">
        <v>128</v>
      </c>
      <c r="E51" s="46">
        <v>1</v>
      </c>
      <c r="F51" s="47">
        <v>3</v>
      </c>
      <c r="G51" s="47">
        <v>2.75</v>
      </c>
      <c r="H51" s="46" t="s">
        <v>36</v>
      </c>
      <c r="I51" s="46" t="s">
        <v>36</v>
      </c>
      <c r="J51" s="46">
        <v>0</v>
      </c>
      <c r="K51" s="46">
        <v>2.87</v>
      </c>
      <c r="L51" s="46"/>
      <c r="M51" s="48" t="s">
        <v>32</v>
      </c>
      <c r="N51" s="49">
        <f>((G51-1)*(1-(IF(H51="no",0,'results log'!$B$3)))+1)</f>
        <v>2.75</v>
      </c>
      <c r="O51" s="49">
        <f t="shared" si="0"/>
        <v>1</v>
      </c>
      <c r="P51" s="50">
        <f>IF(ISBLANK(M51),,IF(ISBLANK(F51),,(IF(M51="WON-EW",((((F51-1)*J51)*'results log'!$B$2)+('results log'!$B$2*(F51-1))),IF(M51="WON",((((F51-1)*J51)*'results log'!$B$2)+('results log'!$B$2*(F51-1))),IF(M51="PLACED",((((F51-1)*J51)*'results log'!$B$2)-'results log'!$B$2),IF(J51=0,-'results log'!$B$2,IF(J51=0,-'results log'!$B$2,-('results log'!$B$2*2)))))))*E51))</f>
        <v>-20</v>
      </c>
      <c r="Q51" s="51">
        <f>IF(ISBLANK(M51),,IF(ISBLANK(G51),,(IF(M51="WON-EW",((((N51-1)*J51)*'results log'!$B$2)+('results log'!$B$2*(N51-1))),IF(M51="WON",((((N51-1)*J51)*'results log'!$B$2)+('results log'!$B$2*(N51-1))),IF(M51="PLACED",((((N51-1)*J51)*'results log'!$B$2)-'results log'!$B$2),IF(J51=0,-'results log'!$B$2,IF(J51=0,-'results log'!$B$2,-('results log'!$B$2*2)))))))*E51))</f>
        <v>-20</v>
      </c>
      <c r="R51" s="51">
        <f>IF(ISBLANK(M51),,IF(U51&lt;&gt;1,((IF(M51="WON-EW",(((K51-1)*'results log'!$B$2)*(1-$B$3))+(((L51-1)*'results log'!$B$2)*(1-$B$3)),IF(M51="WON",(((K51-1)*'results log'!$B$2)*(1-$B$3)),IF(M51="PLACED",(((L51-1)*'results log'!$B$2)*(1-$B$3))-'results log'!$B$2,IF(J51=0,-'results log'!$B$2,-('results log'!$B$2*2))))))*E51),0))</f>
        <v>-20</v>
      </c>
      <c r="T51" s="7" t="s">
        <v>41</v>
      </c>
      <c r="U51" s="7">
        <f t="shared" si="1"/>
        <v>2</v>
      </c>
    </row>
    <row r="52" spans="1:22" ht="16" x14ac:dyDescent="0.2">
      <c r="A52" s="20">
        <v>42732</v>
      </c>
      <c r="B52" s="21">
        <v>13.45</v>
      </c>
      <c r="C52" s="16" t="s">
        <v>77</v>
      </c>
      <c r="D52" s="16" t="s">
        <v>131</v>
      </c>
      <c r="E52" s="22">
        <v>0.5</v>
      </c>
      <c r="F52" s="23">
        <v>11</v>
      </c>
      <c r="G52" s="23">
        <v>10</v>
      </c>
      <c r="H52" s="22" t="s">
        <v>36</v>
      </c>
      <c r="I52" s="22" t="s">
        <v>36</v>
      </c>
      <c r="J52" s="22">
        <v>0</v>
      </c>
      <c r="K52" s="22">
        <v>14.23</v>
      </c>
      <c r="L52" s="22"/>
      <c r="M52" s="17" t="s">
        <v>32</v>
      </c>
      <c r="N52" s="26">
        <f>((G52-1)*(1-(IF(H52="no",0,'results log'!$B$3)))+1)</f>
        <v>10</v>
      </c>
      <c r="O52" s="26">
        <f t="shared" si="0"/>
        <v>0.5</v>
      </c>
      <c r="P52" s="28">
        <f>IF(ISBLANK(M52),,IF(ISBLANK(F52),,(IF(M52="WON-EW",((((F52-1)*J52)*'results log'!$B$2)+('results log'!$B$2*(F52-1))),IF(M52="WON",((((F52-1)*J52)*'results log'!$B$2)+('results log'!$B$2*(F52-1))),IF(M52="PLACED",((((F52-1)*J52)*'results log'!$B$2)-'results log'!$B$2),IF(J52=0,-'results log'!$B$2,IF(J52=0,-'results log'!$B$2,-('results log'!$B$2*2)))))))*E52))</f>
        <v>-10</v>
      </c>
      <c r="Q52" s="27">
        <f>IF(ISBLANK(M52),,IF(ISBLANK(G52),,(IF(M52="WON-EW",((((N52-1)*J52)*'results log'!$B$2)+('results log'!$B$2*(N52-1))),IF(M52="WON",((((N52-1)*J52)*'results log'!$B$2)+('results log'!$B$2*(N52-1))),IF(M52="PLACED",((((N52-1)*J52)*'results log'!$B$2)-'results log'!$B$2),IF(J52=0,-'results log'!$B$2,IF(J52=0,-'results log'!$B$2,-('results log'!$B$2*2)))))))*E52))</f>
        <v>-10</v>
      </c>
      <c r="R52" s="27">
        <f>IF(ISBLANK(M52),,IF(U52&lt;&gt;1,((IF(M52="WON-EW",(((K52-1)*'results log'!$B$2)*(1-$B$3))+(((L52-1)*'results log'!$B$2)*(1-$B$3)),IF(M52="WON",(((K52-1)*'results log'!$B$2)*(1-$B$3)),IF(M52="PLACED",(((L52-1)*'results log'!$B$2)*(1-$B$3))-'results log'!$B$2,IF(J52=0,-'results log'!$B$2,-('results log'!$B$2*2))))))*E52),0))</f>
        <v>-10</v>
      </c>
      <c r="T52" t="s">
        <v>41</v>
      </c>
      <c r="U52">
        <f t="shared" si="1"/>
        <v>2</v>
      </c>
    </row>
    <row r="53" spans="1:22" ht="16" x14ac:dyDescent="0.2">
      <c r="A53" s="20">
        <v>42732</v>
      </c>
      <c r="B53" s="21">
        <v>14.15</v>
      </c>
      <c r="C53" s="16" t="s">
        <v>130</v>
      </c>
      <c r="D53" s="16" t="s">
        <v>132</v>
      </c>
      <c r="E53" s="22">
        <v>1</v>
      </c>
      <c r="F53" s="22">
        <v>1.91</v>
      </c>
      <c r="G53" s="22">
        <v>1.53</v>
      </c>
      <c r="H53" s="22" t="s">
        <v>36</v>
      </c>
      <c r="I53" s="22" t="s">
        <v>36</v>
      </c>
      <c r="J53" s="22">
        <v>0</v>
      </c>
      <c r="K53" s="22">
        <v>1.43</v>
      </c>
      <c r="L53" s="22"/>
      <c r="M53" s="17" t="s">
        <v>29</v>
      </c>
      <c r="N53" s="26">
        <f>((G53-1)*(1-(IF(H53="no",0,'results log'!$B$3)))+1)</f>
        <v>1.53</v>
      </c>
      <c r="O53" s="26">
        <f t="shared" si="0"/>
        <v>1</v>
      </c>
      <c r="P53" s="28">
        <f>IF(ISBLANK(M53),,IF(ISBLANK(F53),,(IF(M53="WON-EW",((((F53-1)*J53)*'results log'!$B$2)+('results log'!$B$2*(F53-1))),IF(M53="WON",((((F53-1)*J53)*'results log'!$B$2)+('results log'!$B$2*(F53-1))),IF(M53="PLACED",((((F53-1)*J53)*'results log'!$B$2)-'results log'!$B$2),IF(J53=0,-'results log'!$B$2,IF(J53=0,-'results log'!$B$2,-('results log'!$B$2*2)))))))*E53))</f>
        <v>18.2</v>
      </c>
      <c r="Q53" s="27">
        <f>IF(ISBLANK(M53),,IF(ISBLANK(G53),,(IF(M53="WON-EW",((((N53-1)*J53)*'results log'!$B$2)+('results log'!$B$2*(N53-1))),IF(M53="WON",((((N53-1)*J53)*'results log'!$B$2)+('results log'!$B$2*(N53-1))),IF(M53="PLACED",((((N53-1)*J53)*'results log'!$B$2)-'results log'!$B$2),IF(J53=0,-'results log'!$B$2,IF(J53=0,-'results log'!$B$2,-('results log'!$B$2*2)))))))*E53))</f>
        <v>10.600000000000001</v>
      </c>
      <c r="R53" s="27">
        <f>IF(ISBLANK(M53),,IF(U53&lt;&gt;1,((IF(M53="WON-EW",(((K53-1)*'results log'!$B$2)*(1-$B$3))+(((L53-1)*'results log'!$B$2)*(1-$B$3)),IF(M53="WON",(((K53-1)*'results log'!$B$2)*(1-$B$3)),IF(M53="PLACED",(((L53-1)*'results log'!$B$2)*(1-$B$3))-'results log'!$B$2,IF(J53=0,-'results log'!$B$2,-('results log'!$B$2*2))))))*E53),0))</f>
        <v>8.1699999999999982</v>
      </c>
      <c r="T53" t="s">
        <v>133</v>
      </c>
      <c r="U53">
        <f t="shared" si="1"/>
        <v>2</v>
      </c>
    </row>
    <row r="54" spans="1:22" ht="16" x14ac:dyDescent="0.2">
      <c r="A54" s="20">
        <v>42733</v>
      </c>
      <c r="B54" s="21">
        <v>12.45</v>
      </c>
      <c r="C54" s="16" t="s">
        <v>110</v>
      </c>
      <c r="D54" s="16" t="s">
        <v>135</v>
      </c>
      <c r="E54" s="22">
        <v>1</v>
      </c>
      <c r="F54" s="22">
        <v>4</v>
      </c>
      <c r="G54" s="22">
        <v>3.25</v>
      </c>
      <c r="H54" s="22" t="s">
        <v>36</v>
      </c>
      <c r="I54" s="22" t="s">
        <v>36</v>
      </c>
      <c r="J54" s="22">
        <v>0</v>
      </c>
      <c r="K54" s="22">
        <v>3.61</v>
      </c>
      <c r="L54" s="22"/>
      <c r="M54" s="17" t="s">
        <v>32</v>
      </c>
      <c r="N54" s="26">
        <f>((G54-1)*(1-(IF(H54="no",0,'results log'!$B$3)))+1)</f>
        <v>3.25</v>
      </c>
      <c r="O54" s="26">
        <f t="shared" si="0"/>
        <v>1</v>
      </c>
      <c r="P54" s="28">
        <f>IF(ISBLANK(M54),,IF(ISBLANK(F54),,(IF(M54="WON-EW",((((F54-1)*J54)*'results log'!$B$2)+('results log'!$B$2*(F54-1))),IF(M54="WON",((((F54-1)*J54)*'results log'!$B$2)+('results log'!$B$2*(F54-1))),IF(M54="PLACED",((((F54-1)*J54)*'results log'!$B$2)-'results log'!$B$2),IF(J54=0,-'results log'!$B$2,IF(J54=0,-'results log'!$B$2,-('results log'!$B$2*2)))))))*E54))</f>
        <v>-20</v>
      </c>
      <c r="Q54" s="27">
        <f>IF(ISBLANK(M54),,IF(ISBLANK(G54),,(IF(M54="WON-EW",((((N54-1)*J54)*'results log'!$B$2)+('results log'!$B$2*(N54-1))),IF(M54="WON",((((N54-1)*J54)*'results log'!$B$2)+('results log'!$B$2*(N54-1))),IF(M54="PLACED",((((N54-1)*J54)*'results log'!$B$2)-'results log'!$B$2),IF(J54=0,-'results log'!$B$2,IF(J54=0,-'results log'!$B$2,-('results log'!$B$2*2)))))))*E54))</f>
        <v>-20</v>
      </c>
      <c r="R54" s="27">
        <f>IF(ISBLANK(M54),,IF(U54&lt;&gt;1,((IF(M54="WON-EW",(((K54-1)*'results log'!$B$2)*(1-$B$3))+(((L54-1)*'results log'!$B$2)*(1-$B$3)),IF(M54="WON",(((K54-1)*'results log'!$B$2)*(1-$B$3)),IF(M54="PLACED",(((L54-1)*'results log'!$B$2)*(1-$B$3))-'results log'!$B$2,IF(J54=0,-'results log'!$B$2,-('results log'!$B$2*2))))))*E54),0))</f>
        <v>-20</v>
      </c>
      <c r="T54" t="s">
        <v>41</v>
      </c>
      <c r="U54">
        <f t="shared" si="1"/>
        <v>2</v>
      </c>
    </row>
    <row r="55" spans="1:22" ht="16" x14ac:dyDescent="0.2">
      <c r="A55" s="20">
        <v>42733</v>
      </c>
      <c r="B55" s="21">
        <v>15.4</v>
      </c>
      <c r="C55" s="16" t="s">
        <v>134</v>
      </c>
      <c r="D55" s="16" t="s">
        <v>136</v>
      </c>
      <c r="E55" s="22">
        <v>1</v>
      </c>
      <c r="F55" s="22">
        <v>2.38</v>
      </c>
      <c r="G55" s="22">
        <v>2.1</v>
      </c>
      <c r="H55" s="22" t="s">
        <v>36</v>
      </c>
      <c r="I55" s="22" t="s">
        <v>36</v>
      </c>
      <c r="J55" s="22">
        <v>0</v>
      </c>
      <c r="K55" s="22">
        <v>2.2599999999999998</v>
      </c>
      <c r="L55" s="22"/>
      <c r="M55" s="17" t="s">
        <v>32</v>
      </c>
      <c r="N55" s="26">
        <f>((G55-1)*(1-(IF(H55="no",0,'results log'!$B$3)))+1)</f>
        <v>2.1</v>
      </c>
      <c r="O55" s="26">
        <f t="shared" si="0"/>
        <v>1</v>
      </c>
      <c r="P55" s="28">
        <f>IF(ISBLANK(M55),,IF(ISBLANK(F55),,(IF(M55="WON-EW",((((F55-1)*J55)*'results log'!$B$2)+('results log'!$B$2*(F55-1))),IF(M55="WON",((((F55-1)*J55)*'results log'!$B$2)+('results log'!$B$2*(F55-1))),IF(M55="PLACED",((((F55-1)*J55)*'results log'!$B$2)-'results log'!$B$2),IF(J55=0,-'results log'!$B$2,IF(J55=0,-'results log'!$B$2,-('results log'!$B$2*2)))))))*E55))</f>
        <v>-20</v>
      </c>
      <c r="Q55" s="27">
        <f>IF(ISBLANK(M55),,IF(ISBLANK(G55),,(IF(M55="WON-EW",((((N55-1)*J55)*'results log'!$B$2)+('results log'!$B$2*(N55-1))),IF(M55="WON",((((N55-1)*J55)*'results log'!$B$2)+('results log'!$B$2*(N55-1))),IF(M55="PLACED",((((N55-1)*J55)*'results log'!$B$2)-'results log'!$B$2),IF(J55=0,-'results log'!$B$2,IF(J55=0,-'results log'!$B$2,-('results log'!$B$2*2)))))))*E55))</f>
        <v>-20</v>
      </c>
      <c r="R55" s="27">
        <f>IF(ISBLANK(M55),,IF(U55&lt;&gt;1,((IF(M55="WON-EW",(((K55-1)*'results log'!$B$2)*(1-$B$3))+(((L55-1)*'results log'!$B$2)*(1-$B$3)),IF(M55="WON",(((K55-1)*'results log'!$B$2)*(1-$B$3)),IF(M55="PLACED",(((L55-1)*'results log'!$B$2)*(1-$B$3))-'results log'!$B$2,IF(J55=0,-'results log'!$B$2,-('results log'!$B$2*2))))))*E55),0))</f>
        <v>-20</v>
      </c>
      <c r="T55" t="s">
        <v>137</v>
      </c>
      <c r="U55">
        <f t="shared" si="1"/>
        <v>2</v>
      </c>
    </row>
    <row r="56" spans="1:22" s="7" customFormat="1" ht="16" x14ac:dyDescent="0.2">
      <c r="A56" s="20">
        <v>42735</v>
      </c>
      <c r="B56" s="21">
        <v>12.3</v>
      </c>
      <c r="C56" s="16" t="s">
        <v>101</v>
      </c>
      <c r="D56" s="16" t="s">
        <v>139</v>
      </c>
      <c r="E56" s="22">
        <v>1</v>
      </c>
      <c r="F56" s="22">
        <v>1.73</v>
      </c>
      <c r="G56" s="22">
        <v>1.73</v>
      </c>
      <c r="H56" s="22" t="s">
        <v>36</v>
      </c>
      <c r="I56" s="22" t="s">
        <v>36</v>
      </c>
      <c r="J56" s="22">
        <v>0</v>
      </c>
      <c r="K56" s="22">
        <v>1.7</v>
      </c>
      <c r="L56" s="22"/>
      <c r="M56" s="17" t="s">
        <v>32</v>
      </c>
      <c r="N56" s="26">
        <f>((G56-1)*(1-(IF(H56="no",0,'results log'!$B$3)))+1)</f>
        <v>1.73</v>
      </c>
      <c r="O56" s="26">
        <f t="shared" si="0"/>
        <v>1</v>
      </c>
      <c r="P56" s="28">
        <f>IF(ISBLANK(M56),,IF(ISBLANK(F56),,(IF(M56="WON-EW",((((F56-1)*J56)*'results log'!$B$2)+('results log'!$B$2*(F56-1))),IF(M56="WON",((((F56-1)*J56)*'results log'!$B$2)+('results log'!$B$2*(F56-1))),IF(M56="PLACED",((((F56-1)*J56)*'results log'!$B$2)-'results log'!$B$2),IF(J56=0,-'results log'!$B$2,IF(J56=0,-'results log'!$B$2,-('results log'!$B$2*2)))))))*E56))</f>
        <v>-20</v>
      </c>
      <c r="Q56" s="27">
        <f>IF(ISBLANK(M56),,IF(ISBLANK(G56),,(IF(M56="WON-EW",((((N56-1)*J56)*'results log'!$B$2)+('results log'!$B$2*(N56-1))),IF(M56="WON",((((N56-1)*J56)*'results log'!$B$2)+('results log'!$B$2*(N56-1))),IF(M56="PLACED",((((N56-1)*J56)*'results log'!$B$2)-'results log'!$B$2),IF(J56=0,-'results log'!$B$2,IF(J56=0,-'results log'!$B$2,-('results log'!$B$2*2)))))))*E56))</f>
        <v>-20</v>
      </c>
      <c r="R56" s="27">
        <f>IF(ISBLANK(M56),,IF(U56&lt;&gt;1,((IF(M56="WON-EW",(((K56-1)*'results log'!$B$2)*(1-$B$3))+(((L56-1)*'results log'!$B$2)*(1-$B$3)),IF(M56="WON",(((K56-1)*'results log'!$B$2)*(1-$B$3)),IF(M56="PLACED",(((L56-1)*'results log'!$B$2)*(1-$B$3))-'results log'!$B$2,IF(J56=0,-'results log'!$B$2,-('results log'!$B$2*2))))))*E56),0))</f>
        <v>-20</v>
      </c>
      <c r="S56"/>
      <c r="T56" t="s">
        <v>41</v>
      </c>
      <c r="U56">
        <f t="shared" si="1"/>
        <v>2</v>
      </c>
      <c r="V56"/>
    </row>
    <row r="57" spans="1:22" s="7" customFormat="1" ht="16" x14ac:dyDescent="0.2">
      <c r="A57" s="20">
        <v>42735</v>
      </c>
      <c r="B57" s="21">
        <v>13.15</v>
      </c>
      <c r="C57" s="16" t="s">
        <v>68</v>
      </c>
      <c r="D57" s="16" t="s">
        <v>140</v>
      </c>
      <c r="E57" s="22">
        <v>0.5</v>
      </c>
      <c r="F57" s="22">
        <v>5.5</v>
      </c>
      <c r="G57" s="22">
        <v>5</v>
      </c>
      <c r="H57" s="22" t="s">
        <v>36</v>
      </c>
      <c r="I57" s="22" t="s">
        <v>36</v>
      </c>
      <c r="J57" s="22">
        <v>0</v>
      </c>
      <c r="K57" s="22">
        <v>4.97</v>
      </c>
      <c r="L57" s="22"/>
      <c r="M57" s="17" t="s">
        <v>32</v>
      </c>
      <c r="N57" s="26">
        <f>((G57-1)*(1-(IF(H57="no",0,'results log'!$B$3)))+1)</f>
        <v>5</v>
      </c>
      <c r="O57" s="26">
        <f t="shared" si="0"/>
        <v>0.5</v>
      </c>
      <c r="P57" s="28">
        <f>IF(ISBLANK(M57),,IF(ISBLANK(F57),,(IF(M57="WON-EW",((((F57-1)*J57)*'results log'!$B$2)+('results log'!$B$2*(F57-1))),IF(M57="WON",((((F57-1)*J57)*'results log'!$B$2)+('results log'!$B$2*(F57-1))),IF(M57="PLACED",((((F57-1)*J57)*'results log'!$B$2)-'results log'!$B$2),IF(J57=0,-'results log'!$B$2,IF(J57=0,-'results log'!$B$2,-('results log'!$B$2*2)))))))*E57))</f>
        <v>-10</v>
      </c>
      <c r="Q57" s="27">
        <f>IF(ISBLANK(M57),,IF(ISBLANK(G57),,(IF(M57="WON-EW",((((N57-1)*J57)*'results log'!$B$2)+('results log'!$B$2*(N57-1))),IF(M57="WON",((((N57-1)*J57)*'results log'!$B$2)+('results log'!$B$2*(N57-1))),IF(M57="PLACED",((((N57-1)*J57)*'results log'!$B$2)-'results log'!$B$2),IF(J57=0,-'results log'!$B$2,IF(J57=0,-'results log'!$B$2,-('results log'!$B$2*2)))))))*E57))</f>
        <v>-10</v>
      </c>
      <c r="R57" s="27">
        <f>IF(ISBLANK(M57),,IF(U57&lt;&gt;1,((IF(M57="WON-EW",(((K57-1)*'results log'!$B$2)*(1-$B$3))+(((L57-1)*'results log'!$B$2)*(1-$B$3)),IF(M57="WON",(((K57-1)*'results log'!$B$2)*(1-$B$3)),IF(M57="PLACED",(((L57-1)*'results log'!$B$2)*(1-$B$3))-'results log'!$B$2,IF(J57=0,-'results log'!$B$2,-('results log'!$B$2*2))))))*E57),0))</f>
        <v>-10</v>
      </c>
      <c r="S57"/>
      <c r="T57" t="s">
        <v>41</v>
      </c>
      <c r="U57">
        <f t="shared" si="1"/>
        <v>2</v>
      </c>
      <c r="V57"/>
    </row>
    <row r="58" spans="1:22" s="6" customFormat="1" ht="16" x14ac:dyDescent="0.2">
      <c r="A58" s="20">
        <v>42738</v>
      </c>
      <c r="B58" s="21">
        <v>14.3</v>
      </c>
      <c r="C58" s="16" t="s">
        <v>141</v>
      </c>
      <c r="D58" s="16" t="s">
        <v>142</v>
      </c>
      <c r="E58" s="22">
        <v>1</v>
      </c>
      <c r="F58" s="22">
        <v>2.38</v>
      </c>
      <c r="G58" s="22">
        <v>2.38</v>
      </c>
      <c r="H58" s="22" t="s">
        <v>36</v>
      </c>
      <c r="I58" s="22" t="s">
        <v>36</v>
      </c>
      <c r="J58" s="22">
        <v>0</v>
      </c>
      <c r="K58" s="22">
        <v>2.62</v>
      </c>
      <c r="L58" s="22"/>
      <c r="M58" s="17" t="s">
        <v>32</v>
      </c>
      <c r="N58" s="26">
        <f>((G58-1)*(1-(IF(H58="no",0,'results log'!$B$3)))+1)</f>
        <v>2.38</v>
      </c>
      <c r="O58" s="26">
        <f t="shared" si="0"/>
        <v>1</v>
      </c>
      <c r="P58" s="28">
        <f>IF(ISBLANK(M58),,IF(ISBLANK(F58),,(IF(M58="WON-EW",((((F58-1)*J58)*'results log'!$B$2)+('results log'!$B$2*(F58-1))),IF(M58="WON",((((F58-1)*J58)*'results log'!$B$2)+('results log'!$B$2*(F58-1))),IF(M58="PLACED",((((F58-1)*J58)*'results log'!$B$2)-'results log'!$B$2),IF(J58=0,-'results log'!$B$2,IF(J58=0,-'results log'!$B$2,-('results log'!$B$2*2)))))))*E58))</f>
        <v>-20</v>
      </c>
      <c r="Q58" s="27">
        <f>IF(ISBLANK(M58),,IF(ISBLANK(G58),,(IF(M58="WON-EW",((((N58-1)*J58)*'results log'!$B$2)+('results log'!$B$2*(N58-1))),IF(M58="WON",((((N58-1)*J58)*'results log'!$B$2)+('results log'!$B$2*(N58-1))),IF(M58="PLACED",((((N58-1)*J58)*'results log'!$B$2)-'results log'!$B$2),IF(J58=0,-'results log'!$B$2,IF(J58=0,-'results log'!$B$2,-('results log'!$B$2*2)))))))*E58))</f>
        <v>-20</v>
      </c>
      <c r="R58" s="27">
        <f>IF(ISBLANK(M58),,IF(U58&lt;&gt;1,((IF(M58="WON-EW",(((K58-1)*'results log'!$B$2)*(1-$B$3))+(((L58-1)*'results log'!$B$2)*(1-$B$3)),IF(M58="WON",(((K58-1)*'results log'!$B$2)*(1-$B$3)),IF(M58="PLACED",(((L58-1)*'results log'!$B$2)*(1-$B$3))-'results log'!$B$2,IF(J58=0,-'results log'!$B$2,-('results log'!$B$2*2))))))*E58),0))</f>
        <v>-20</v>
      </c>
      <c r="S58"/>
      <c r="T58" t="s">
        <v>41</v>
      </c>
      <c r="U58">
        <f t="shared" si="1"/>
        <v>2</v>
      </c>
      <c r="V58"/>
    </row>
    <row r="59" spans="1:22" ht="16" x14ac:dyDescent="0.2">
      <c r="A59" s="20">
        <v>42738</v>
      </c>
      <c r="B59" s="21">
        <v>16.100000000000001</v>
      </c>
      <c r="C59" s="16" t="s">
        <v>42</v>
      </c>
      <c r="D59" s="16" t="s">
        <v>143</v>
      </c>
      <c r="E59" s="22">
        <v>1</v>
      </c>
      <c r="F59" s="22">
        <v>2.75</v>
      </c>
      <c r="G59" s="22">
        <v>2.38</v>
      </c>
      <c r="H59" s="22" t="s">
        <v>36</v>
      </c>
      <c r="I59" s="22" t="s">
        <v>36</v>
      </c>
      <c r="J59" s="22">
        <v>0</v>
      </c>
      <c r="K59" s="22">
        <v>2.68</v>
      </c>
      <c r="L59" s="22"/>
      <c r="M59" s="17" t="s">
        <v>32</v>
      </c>
      <c r="N59" s="26">
        <f>((G59-1)*(1-(IF(H59="no",0,'results log'!$B$3)))+1)</f>
        <v>2.38</v>
      </c>
      <c r="O59" s="26">
        <f t="shared" si="0"/>
        <v>1</v>
      </c>
      <c r="P59" s="28">
        <f>IF(ISBLANK(M59),,IF(ISBLANK(F59),,(IF(M59="WON-EW",((((F59-1)*J59)*'results log'!$B$2)+('results log'!$B$2*(F59-1))),IF(M59="WON",((((F59-1)*J59)*'results log'!$B$2)+('results log'!$B$2*(F59-1))),IF(M59="PLACED",((((F59-1)*J59)*'results log'!$B$2)-'results log'!$B$2),IF(J59=0,-'results log'!$B$2,IF(J59=0,-'results log'!$B$2,-('results log'!$B$2*2)))))))*E59))</f>
        <v>-20</v>
      </c>
      <c r="Q59" s="27">
        <f>IF(ISBLANK(M59),,IF(ISBLANK(G59),,(IF(M59="WON-EW",((((N59-1)*J59)*'results log'!$B$2)+('results log'!$B$2*(N59-1))),IF(M59="WON",((((N59-1)*J59)*'results log'!$B$2)+('results log'!$B$2*(N59-1))),IF(M59="PLACED",((((N59-1)*J59)*'results log'!$B$2)-'results log'!$B$2),IF(J59=0,-'results log'!$B$2,IF(J59=0,-'results log'!$B$2,-('results log'!$B$2*2)))))))*E59))</f>
        <v>-20</v>
      </c>
      <c r="R59" s="27">
        <f>IF(ISBLANK(M59),,IF(U59&lt;&gt;1,((IF(M59="WON-EW",(((K59-1)*'results log'!$B$2)*(1-$B$3))+(((L59-1)*'results log'!$B$2)*(1-$B$3)),IF(M59="WON",(((K59-1)*'results log'!$B$2)*(1-$B$3)),IF(M59="PLACED",(((L59-1)*'results log'!$B$2)*(1-$B$3))-'results log'!$B$2,IF(J59=0,-'results log'!$B$2,-('results log'!$B$2*2))))))*E59),0))</f>
        <v>-20</v>
      </c>
      <c r="T59" t="s">
        <v>41</v>
      </c>
      <c r="U59">
        <f t="shared" si="1"/>
        <v>2</v>
      </c>
    </row>
    <row r="60" spans="1:22" ht="16" x14ac:dyDescent="0.2">
      <c r="A60" s="20">
        <v>42740</v>
      </c>
      <c r="B60" s="21">
        <v>13.05</v>
      </c>
      <c r="C60" s="16" t="s">
        <v>110</v>
      </c>
      <c r="D60" s="16" t="s">
        <v>144</v>
      </c>
      <c r="E60" s="22">
        <v>1</v>
      </c>
      <c r="F60" s="22">
        <v>2.25</v>
      </c>
      <c r="G60" s="22">
        <v>2.2000000000000002</v>
      </c>
      <c r="H60" s="22" t="s">
        <v>36</v>
      </c>
      <c r="I60" s="22" t="s">
        <v>36</v>
      </c>
      <c r="J60" s="22">
        <v>0</v>
      </c>
      <c r="K60" s="17">
        <v>2.34</v>
      </c>
      <c r="L60" s="17"/>
      <c r="M60" s="17" t="s">
        <v>29</v>
      </c>
      <c r="N60" s="26">
        <f>((G60-1)*(1-(IF(H60="no",0,'results log'!$B$3)))+1)</f>
        <v>2.2000000000000002</v>
      </c>
      <c r="O60" s="26">
        <f t="shared" si="0"/>
        <v>1</v>
      </c>
      <c r="P60" s="28">
        <f>IF(ISBLANK(M60),,IF(ISBLANK(F60),,(IF(M60="WON-EW",((((F60-1)*J60)*'results log'!$B$2)+('results log'!$B$2*(F60-1))),IF(M60="WON",((((F60-1)*J60)*'results log'!$B$2)+('results log'!$B$2*(F60-1))),IF(M60="PLACED",((((F60-1)*J60)*'results log'!$B$2)-'results log'!$B$2),IF(J60=0,-'results log'!$B$2,IF(J60=0,-'results log'!$B$2,-('results log'!$B$2*2)))))))*E60))</f>
        <v>25</v>
      </c>
      <c r="Q60" s="27">
        <f>IF(ISBLANK(M60),,IF(ISBLANK(G60),,(IF(M60="WON-EW",((((N60-1)*J60)*'results log'!$B$2)+('results log'!$B$2*(N60-1))),IF(M60="WON",((((N60-1)*J60)*'results log'!$B$2)+('results log'!$B$2*(N60-1))),IF(M60="PLACED",((((N60-1)*J60)*'results log'!$B$2)-'results log'!$B$2),IF(J60=0,-'results log'!$B$2,IF(J60=0,-'results log'!$B$2,-('results log'!$B$2*2)))))))*E60))</f>
        <v>24.000000000000004</v>
      </c>
      <c r="R60" s="27">
        <f>IF(ISBLANK(M60),,IF(U60&lt;&gt;1,((IF(M60="WON-EW",(((K60-1)*'results log'!$B$2)*(1-$B$3))+(((L60-1)*'results log'!$B$2)*(1-$B$3)),IF(M60="WON",(((K60-1)*'results log'!$B$2)*(1-$B$3)),IF(M60="PLACED",(((L60-1)*'results log'!$B$2)*(1-$B$3))-'results log'!$B$2,IF(J60=0,-'results log'!$B$2,-('results log'!$B$2*2))))))*E60),0))</f>
        <v>25.459999999999997</v>
      </c>
      <c r="T60" t="s">
        <v>147</v>
      </c>
      <c r="U60">
        <f t="shared" si="1"/>
        <v>2</v>
      </c>
    </row>
    <row r="61" spans="1:22" ht="16" x14ac:dyDescent="0.2">
      <c r="A61" s="20">
        <v>42740</v>
      </c>
      <c r="B61" s="21">
        <v>19.149999999999999</v>
      </c>
      <c r="C61" s="16" t="s">
        <v>145</v>
      </c>
      <c r="D61" s="16" t="s">
        <v>146</v>
      </c>
      <c r="E61" s="22">
        <v>1</v>
      </c>
      <c r="F61" s="22">
        <v>2.75</v>
      </c>
      <c r="G61" s="22">
        <v>2.62</v>
      </c>
      <c r="H61" s="22" t="s">
        <v>36</v>
      </c>
      <c r="I61" s="22" t="s">
        <v>36</v>
      </c>
      <c r="J61" s="22">
        <v>0</v>
      </c>
      <c r="K61" s="17">
        <v>1.93</v>
      </c>
      <c r="L61" s="17"/>
      <c r="M61" s="17" t="s">
        <v>32</v>
      </c>
      <c r="N61" s="26">
        <f>((G61-1)*(1-(IF(H61="no",0,'results log'!$B$3)))+1)</f>
        <v>2.62</v>
      </c>
      <c r="O61" s="26">
        <f t="shared" si="0"/>
        <v>1</v>
      </c>
      <c r="P61" s="28">
        <f>IF(ISBLANK(M61),,IF(ISBLANK(F61),,(IF(M61="WON-EW",((((F61-1)*J61)*'results log'!$B$2)+('results log'!$B$2*(F61-1))),IF(M61="WON",((((F61-1)*J61)*'results log'!$B$2)+('results log'!$B$2*(F61-1))),IF(M61="PLACED",((((F61-1)*J61)*'results log'!$B$2)-'results log'!$B$2),IF(J61=0,-'results log'!$B$2,IF(J61=0,-'results log'!$B$2,-('results log'!$B$2*2)))))))*E61))</f>
        <v>-20</v>
      </c>
      <c r="Q61" s="27">
        <f>IF(ISBLANK(M61),,IF(ISBLANK(G61),,(IF(M61="WON-EW",((((N61-1)*J61)*'results log'!$B$2)+('results log'!$B$2*(N61-1))),IF(M61="WON",((((N61-1)*J61)*'results log'!$B$2)+('results log'!$B$2*(N61-1))),IF(M61="PLACED",((((N61-1)*J61)*'results log'!$B$2)-'results log'!$B$2),IF(J61=0,-'results log'!$B$2,IF(J61=0,-'results log'!$B$2,-('results log'!$B$2*2)))))))*E61))</f>
        <v>-20</v>
      </c>
      <c r="R61" s="27">
        <f>IF(ISBLANK(M61),,IF(U61&lt;&gt;1,((IF(M61="WON-EW",(((K61-1)*'results log'!$B$2)*(1-$B$3))+(((L61-1)*'results log'!$B$2)*(1-$B$3)),IF(M61="WON",(((K61-1)*'results log'!$B$2)*(1-$B$3)),IF(M61="PLACED",(((L61-1)*'results log'!$B$2)*(1-$B$3))-'results log'!$B$2,IF(J61=0,-'results log'!$B$2,-('results log'!$B$2*2))))))*E61),0))</f>
        <v>-20</v>
      </c>
      <c r="T61" t="s">
        <v>41</v>
      </c>
      <c r="U61">
        <f t="shared" si="1"/>
        <v>2</v>
      </c>
    </row>
    <row r="62" spans="1:22" ht="16" x14ac:dyDescent="0.2">
      <c r="A62" s="20">
        <v>42741</v>
      </c>
      <c r="B62" s="21">
        <v>13.05</v>
      </c>
      <c r="C62" s="16" t="s">
        <v>50</v>
      </c>
      <c r="D62" s="16" t="s">
        <v>148</v>
      </c>
      <c r="E62" s="22">
        <v>1</v>
      </c>
      <c r="F62" s="22">
        <v>3.5</v>
      </c>
      <c r="G62" s="22">
        <v>3</v>
      </c>
      <c r="H62" s="22" t="s">
        <v>36</v>
      </c>
      <c r="I62" s="22" t="s">
        <v>36</v>
      </c>
      <c r="J62" s="22">
        <v>0</v>
      </c>
      <c r="K62" s="17">
        <v>3.35</v>
      </c>
      <c r="L62" s="17"/>
      <c r="M62" s="17" t="s">
        <v>32</v>
      </c>
      <c r="N62" s="26">
        <f>((G62-1)*(1-(IF(H62="no",0,'results log'!$B$3)))+1)</f>
        <v>3</v>
      </c>
      <c r="O62" s="26">
        <f t="shared" si="0"/>
        <v>1</v>
      </c>
      <c r="P62" s="28">
        <f>IF(ISBLANK(M62),,IF(ISBLANK(F62),,(IF(M62="WON-EW",((((F62-1)*J62)*'results log'!$B$2)+('results log'!$B$2*(F62-1))),IF(M62="WON",((((F62-1)*J62)*'results log'!$B$2)+('results log'!$B$2*(F62-1))),IF(M62="PLACED",((((F62-1)*J62)*'results log'!$B$2)-'results log'!$B$2),IF(J62=0,-'results log'!$B$2,IF(J62=0,-'results log'!$B$2,-('results log'!$B$2*2)))))))*E62))</f>
        <v>-20</v>
      </c>
      <c r="Q62" s="27">
        <f>IF(ISBLANK(M62),,IF(ISBLANK(G62),,(IF(M62="WON-EW",((((N62-1)*J62)*'results log'!$B$2)+('results log'!$B$2*(N62-1))),IF(M62="WON",((((N62-1)*J62)*'results log'!$B$2)+('results log'!$B$2*(N62-1))),IF(M62="PLACED",((((N62-1)*J62)*'results log'!$B$2)-'results log'!$B$2),IF(J62=0,-'results log'!$B$2,IF(J62=0,-'results log'!$B$2,-('results log'!$B$2*2)))))))*E62))</f>
        <v>-20</v>
      </c>
      <c r="R62" s="27">
        <f>IF(ISBLANK(M62),,IF(U62&lt;&gt;1,((IF(M62="WON-EW",(((K62-1)*'results log'!$B$2)*(1-$B$3))+(((L62-1)*'results log'!$B$2)*(1-$B$3)),IF(M62="WON",(((K62-1)*'results log'!$B$2)*(1-$B$3)),IF(M62="PLACED",(((L62-1)*'results log'!$B$2)*(1-$B$3))-'results log'!$B$2,IF(J62=0,-'results log'!$B$2,-('results log'!$B$2*2))))))*E62),0))</f>
        <v>-20</v>
      </c>
      <c r="T62" t="s">
        <v>41</v>
      </c>
      <c r="U62">
        <f t="shared" si="1"/>
        <v>2</v>
      </c>
    </row>
    <row r="63" spans="1:22" ht="16" x14ac:dyDescent="0.2">
      <c r="A63" s="20">
        <v>42741</v>
      </c>
      <c r="B63" s="21">
        <v>14.4</v>
      </c>
      <c r="C63" s="16" t="s">
        <v>50</v>
      </c>
      <c r="D63" s="16" t="s">
        <v>149</v>
      </c>
      <c r="E63" s="22">
        <v>1</v>
      </c>
      <c r="F63" s="22">
        <v>1.73</v>
      </c>
      <c r="G63" s="22">
        <v>1.73</v>
      </c>
      <c r="H63" s="22" t="s">
        <v>36</v>
      </c>
      <c r="I63" s="22" t="s">
        <v>36</v>
      </c>
      <c r="J63" s="22">
        <v>0</v>
      </c>
      <c r="K63" s="22">
        <v>1.9</v>
      </c>
      <c r="L63" s="17"/>
      <c r="M63" s="17" t="s">
        <v>29</v>
      </c>
      <c r="N63" s="26">
        <f>((G63-1)*(1-(IF(H63="no",0,'results log'!$B$3)))+1)</f>
        <v>1.73</v>
      </c>
      <c r="O63" s="26">
        <f t="shared" si="0"/>
        <v>1</v>
      </c>
      <c r="P63" s="28">
        <f>IF(ISBLANK(M63),,IF(ISBLANK(F63),,(IF(M63="WON-EW",((((F63-1)*J63)*'results log'!$B$2)+('results log'!$B$2*(F63-1))),IF(M63="WON",((((F63-1)*J63)*'results log'!$B$2)+('results log'!$B$2*(F63-1))),IF(M63="PLACED",((((F63-1)*J63)*'results log'!$B$2)-'results log'!$B$2),IF(J63=0,-'results log'!$B$2,IF(J63=0,-'results log'!$B$2,-('results log'!$B$2*2)))))))*E63))</f>
        <v>14.6</v>
      </c>
      <c r="Q63" s="27">
        <f>IF(ISBLANK(M63),,IF(ISBLANK(G63),,(IF(M63="WON-EW",((((N63-1)*J63)*'results log'!$B$2)+('results log'!$B$2*(N63-1))),IF(M63="WON",((((N63-1)*J63)*'results log'!$B$2)+('results log'!$B$2*(N63-1))),IF(M63="PLACED",((((N63-1)*J63)*'results log'!$B$2)-'results log'!$B$2),IF(J63=0,-'results log'!$B$2,IF(J63=0,-'results log'!$B$2,-('results log'!$B$2*2)))))))*E63))</f>
        <v>14.6</v>
      </c>
      <c r="R63" s="27">
        <f>IF(ISBLANK(M63),,IF(U63&lt;&gt;1,((IF(M63="WON-EW",(((K63-1)*'results log'!$B$2)*(1-$B$3))+(((L63-1)*'results log'!$B$2)*(1-$B$3)),IF(M63="WON",(((K63-1)*'results log'!$B$2)*(1-$B$3)),IF(M63="PLACED",(((L63-1)*'results log'!$B$2)*(1-$B$3))-'results log'!$B$2,IF(J63=0,-'results log'!$B$2,-('results log'!$B$2*2))))))*E63),0))</f>
        <v>17.099999999999998</v>
      </c>
      <c r="T63" t="s">
        <v>41</v>
      </c>
      <c r="U63">
        <f t="shared" si="1"/>
        <v>2</v>
      </c>
    </row>
    <row r="64" spans="1:22" ht="16" x14ac:dyDescent="0.2">
      <c r="A64" s="20">
        <v>42741</v>
      </c>
      <c r="B64" s="21">
        <v>15</v>
      </c>
      <c r="C64" s="16" t="s">
        <v>150</v>
      </c>
      <c r="D64" s="16" t="s">
        <v>151</v>
      </c>
      <c r="E64" s="22">
        <v>1</v>
      </c>
      <c r="F64" s="22">
        <v>3.5</v>
      </c>
      <c r="G64" s="22">
        <v>3.25</v>
      </c>
      <c r="H64" s="22" t="s">
        <v>36</v>
      </c>
      <c r="I64" s="22" t="s">
        <v>36</v>
      </c>
      <c r="J64" s="22">
        <v>0</v>
      </c>
      <c r="K64" s="22">
        <v>3.2</v>
      </c>
      <c r="L64" s="17"/>
      <c r="M64" s="17" t="s">
        <v>29</v>
      </c>
      <c r="N64" s="26">
        <f>((G64-1)*(1-(IF(H64="no",0,'results log'!$B$3)))+1)</f>
        <v>3.25</v>
      </c>
      <c r="O64" s="26">
        <f t="shared" si="0"/>
        <v>1</v>
      </c>
      <c r="P64" s="28">
        <f>IF(ISBLANK(M64),,IF(ISBLANK(F64),,(IF(M64="WON-EW",((((F64-1)*J64)*'results log'!$B$2)+('results log'!$B$2*(F64-1))),IF(M64="WON",((((F64-1)*J64)*'results log'!$B$2)+('results log'!$B$2*(F64-1))),IF(M64="PLACED",((((F64-1)*J64)*'results log'!$B$2)-'results log'!$B$2),IF(J64=0,-'results log'!$B$2,IF(J64=0,-'results log'!$B$2,-('results log'!$B$2*2)))))))*E64))</f>
        <v>50</v>
      </c>
      <c r="Q64" s="27">
        <f>IF(ISBLANK(M64),,IF(ISBLANK(G64),,(IF(M64="WON-EW",((((N64-1)*J64)*'results log'!$B$2)+('results log'!$B$2*(N64-1))),IF(M64="WON",((((N64-1)*J64)*'results log'!$B$2)+('results log'!$B$2*(N64-1))),IF(M64="PLACED",((((N64-1)*J64)*'results log'!$B$2)-'results log'!$B$2),IF(J64=0,-'results log'!$B$2,IF(J64=0,-'results log'!$B$2,-('results log'!$B$2*2)))))))*E64))</f>
        <v>45</v>
      </c>
      <c r="R64" s="27">
        <f>IF(ISBLANK(M64),,IF(U64&lt;&gt;1,((IF(M64="WON-EW",(((K64-1)*'results log'!$B$2)*(1-$B$3))+(((L64-1)*'results log'!$B$2)*(1-$B$3)),IF(M64="WON",(((K64-1)*'results log'!$B$2)*(1-$B$3)),IF(M64="PLACED",(((L64-1)*'results log'!$B$2)*(1-$B$3))-'results log'!$B$2,IF(J64=0,-'results log'!$B$2,-('results log'!$B$2*2))))))*E64),0))</f>
        <v>41.8</v>
      </c>
      <c r="T64" t="s">
        <v>41</v>
      </c>
      <c r="U64">
        <f t="shared" si="1"/>
        <v>2</v>
      </c>
    </row>
    <row r="65" spans="1:21" ht="16" x14ac:dyDescent="0.2">
      <c r="A65" s="20">
        <v>42742</v>
      </c>
      <c r="B65" s="21">
        <v>15.05</v>
      </c>
      <c r="C65" s="16" t="s">
        <v>152</v>
      </c>
      <c r="D65" s="16" t="s">
        <v>153</v>
      </c>
      <c r="E65" s="22">
        <v>1</v>
      </c>
      <c r="F65" s="22">
        <v>2</v>
      </c>
      <c r="G65" s="22">
        <v>1.91</v>
      </c>
      <c r="H65" s="22" t="s">
        <v>36</v>
      </c>
      <c r="I65" s="22" t="s">
        <v>36</v>
      </c>
      <c r="J65" s="22">
        <v>0</v>
      </c>
      <c r="K65" s="17">
        <v>2.2200000000000002</v>
      </c>
      <c r="M65" s="17" t="s">
        <v>32</v>
      </c>
      <c r="N65" s="26">
        <f>((G65-1)*(1-(IF(H65="no",0,'results log'!$B$3)))+1)</f>
        <v>1.91</v>
      </c>
      <c r="O65" s="26">
        <f t="shared" si="0"/>
        <v>1</v>
      </c>
      <c r="P65" s="28">
        <f>IF(ISBLANK(M65),,IF(ISBLANK(F65),,(IF(M65="WON-EW",((((F65-1)*J65)*'results log'!$B$2)+('results log'!$B$2*(F65-1))),IF(M65="WON",((((F65-1)*J65)*'results log'!$B$2)+('results log'!$B$2*(F65-1))),IF(M65="PLACED",((((F65-1)*J65)*'results log'!$B$2)-'results log'!$B$2),IF(J65=0,-'results log'!$B$2,IF(J65=0,-'results log'!$B$2,-('results log'!$B$2*2)))))))*E65))</f>
        <v>-20</v>
      </c>
      <c r="Q65" s="27">
        <f>IF(ISBLANK(M65),,IF(ISBLANK(G65),,(IF(M65="WON-EW",((((N65-1)*J65)*'results log'!$B$2)+('results log'!$B$2*(N65-1))),IF(M65="WON",((((N65-1)*J65)*'results log'!$B$2)+('results log'!$B$2*(N65-1))),IF(M65="PLACED",((((N65-1)*J65)*'results log'!$B$2)-'results log'!$B$2),IF(J65=0,-'results log'!$B$2,IF(J65=0,-'results log'!$B$2,-('results log'!$B$2*2)))))))*E65))</f>
        <v>-20</v>
      </c>
      <c r="R65" s="27">
        <f>IF(ISBLANK(M65),,IF(U65&lt;&gt;1,((IF(M65="WON-EW",(((K65-1)*'results log'!$B$2)*(1-$B$3))+(((L65-1)*'results log'!$B$2)*(1-$B$3)),IF(M65="WON",(((K65-1)*'results log'!$B$2)*(1-$B$3)),IF(M65="PLACED",(((L65-1)*'results log'!$B$2)*(1-$B$3))-'results log'!$B$2,IF(J65=0,-'results log'!$B$2,-('results log'!$B$2*2))))))*E65),0))</f>
        <v>-20</v>
      </c>
      <c r="T65" t="s">
        <v>41</v>
      </c>
      <c r="U65">
        <f t="shared" si="1"/>
        <v>2</v>
      </c>
    </row>
    <row r="66" spans="1:21" ht="16" x14ac:dyDescent="0.2">
      <c r="A66" s="20">
        <v>42742</v>
      </c>
      <c r="B66" s="21">
        <v>15.15</v>
      </c>
      <c r="C66" s="16" t="s">
        <v>108</v>
      </c>
      <c r="D66" s="16" t="s">
        <v>154</v>
      </c>
      <c r="E66" s="22">
        <v>0.5</v>
      </c>
      <c r="F66" s="22">
        <v>5.5</v>
      </c>
      <c r="G66" s="22">
        <v>4.5</v>
      </c>
      <c r="H66" s="22" t="s">
        <v>36</v>
      </c>
      <c r="I66" s="22" t="s">
        <v>35</v>
      </c>
      <c r="J66" s="22">
        <v>0.25</v>
      </c>
      <c r="K66" s="22">
        <v>5.9</v>
      </c>
      <c r="M66" s="17" t="s">
        <v>32</v>
      </c>
      <c r="N66" s="26">
        <f>((G66-1)*(1-(IF(H66="no",0,'results log'!$B$3)))+1)</f>
        <v>4.5</v>
      </c>
      <c r="O66" s="26">
        <f t="shared" si="0"/>
        <v>1</v>
      </c>
      <c r="P66" s="28">
        <f>IF(ISBLANK(M66),,IF(ISBLANK(F66),,(IF(M66="WON-EW",((((F66-1)*J66)*'results log'!$B$2)+('results log'!$B$2*(F66-1))),IF(M66="WON",((((F66-1)*J66)*'results log'!$B$2)+('results log'!$B$2*(F66-1))),IF(M66="PLACED",((((F66-1)*J66)*'results log'!$B$2)-'results log'!$B$2),IF(J66=0,-'results log'!$B$2,IF(J66=0,-'results log'!$B$2,-('results log'!$B$2*2)))))))*E66))</f>
        <v>-20</v>
      </c>
      <c r="Q66" s="27">
        <f>IF(ISBLANK(M66),,IF(ISBLANK(G66),,(IF(M66="WON-EW",((((N66-1)*J66)*'results log'!$B$2)+('results log'!$B$2*(N66-1))),IF(M66="WON",((((N66-1)*J66)*'results log'!$B$2)+('results log'!$B$2*(N66-1))),IF(M66="PLACED",((((N66-1)*J66)*'results log'!$B$2)-'results log'!$B$2),IF(J66=0,-'results log'!$B$2,IF(J66=0,-'results log'!$B$2,-('results log'!$B$2*2)))))))*E66))</f>
        <v>-20</v>
      </c>
      <c r="R66" s="27">
        <f>IF(ISBLANK(M66),,IF(U66&lt;&gt;1,((IF(M66="WON-EW",(((K66-1)*'results log'!$B$2)*(1-$B$3))+(((L66-1)*'results log'!$B$2)*(1-$B$3)),IF(M66="WON",(((K66-1)*'results log'!$B$2)*(1-$B$3)),IF(M66="PLACED",(((L66-1)*'results log'!$B$2)*(1-$B$3))-'results log'!$B$2,IF(J66=0,-'results log'!$B$2,-('results log'!$B$2*2))))))*E66),0))</f>
        <v>-20</v>
      </c>
      <c r="T66" t="s">
        <v>41</v>
      </c>
      <c r="U66">
        <f t="shared" si="1"/>
        <v>2</v>
      </c>
    </row>
    <row r="67" spans="1:21" ht="16" x14ac:dyDescent="0.2">
      <c r="A67" s="20">
        <v>42742</v>
      </c>
      <c r="B67" s="21">
        <v>15.35</v>
      </c>
      <c r="C67" s="16" t="s">
        <v>84</v>
      </c>
      <c r="D67" s="16" t="s">
        <v>155</v>
      </c>
      <c r="E67" s="22">
        <v>0.5</v>
      </c>
      <c r="F67" s="22">
        <v>5</v>
      </c>
      <c r="G67" s="22">
        <v>4.5</v>
      </c>
      <c r="H67" s="22" t="s">
        <v>36</v>
      </c>
      <c r="I67" s="22" t="s">
        <v>35</v>
      </c>
      <c r="J67" s="22">
        <v>0.2</v>
      </c>
      <c r="K67" s="17">
        <v>3.55</v>
      </c>
      <c r="L67" s="17">
        <v>1.68</v>
      </c>
      <c r="M67" s="17" t="s">
        <v>31</v>
      </c>
      <c r="N67" s="26">
        <f>((G67-1)*(1-(IF(H67="no",0,'results log'!$B$3)))+1)</f>
        <v>4.5</v>
      </c>
      <c r="O67" s="26">
        <f t="shared" si="0"/>
        <v>1</v>
      </c>
      <c r="P67" s="28">
        <f>IF(ISBLANK(M67),,IF(ISBLANK(F67),,(IF(M67="WON-EW",((((F67-1)*J67)*'results log'!$B$2)+('results log'!$B$2*(F67-1))),IF(M67="WON",((((F67-1)*J67)*'results log'!$B$2)+('results log'!$B$2*(F67-1))),IF(M67="PLACED",((((F67-1)*J67)*'results log'!$B$2)-'results log'!$B$2),IF(J67=0,-'results log'!$B$2,IF(J67=0,-'results log'!$B$2,-('results log'!$B$2*2)))))))*E67))</f>
        <v>-2</v>
      </c>
      <c r="Q67" s="27">
        <f>IF(ISBLANK(M67),,IF(ISBLANK(G67),,(IF(M67="WON-EW",((((N67-1)*J67)*'results log'!$B$2)+('results log'!$B$2*(N67-1))),IF(M67="WON",((((N67-1)*J67)*'results log'!$B$2)+('results log'!$B$2*(N67-1))),IF(M67="PLACED",((((N67-1)*J67)*'results log'!$B$2)-'results log'!$B$2),IF(J67=0,-'results log'!$B$2,IF(J67=0,-'results log'!$B$2,-('results log'!$B$2*2)))))))*E67))</f>
        <v>-2.9999999999999991</v>
      </c>
      <c r="R67" s="27">
        <f>IF(ISBLANK(M67),,IF(U67&lt;&gt;1,((IF(M67="WON-EW",(((K67-1)*'results log'!$B$2)*(1-$B$3))+(((L67-1)*'results log'!$B$2)*(1-$B$3)),IF(M67="WON",(((K67-1)*'results log'!$B$2)*(1-$B$3)),IF(M67="PLACED",(((L67-1)*'results log'!$B$2)*(1-$B$3))-'results log'!$B$2,IF(J67=0,-'results log'!$B$2,-('results log'!$B$2*2))))))*E67),0))</f>
        <v>-3.5400000000000009</v>
      </c>
      <c r="T67" t="s">
        <v>156</v>
      </c>
      <c r="U67">
        <f t="shared" si="1"/>
        <v>99</v>
      </c>
    </row>
    <row r="68" spans="1:21" ht="16" x14ac:dyDescent="0.2">
      <c r="A68" s="20">
        <v>42745</v>
      </c>
      <c r="B68" s="21">
        <v>14.2</v>
      </c>
      <c r="C68" s="16" t="s">
        <v>110</v>
      </c>
      <c r="D68" s="16" t="s">
        <v>157</v>
      </c>
      <c r="E68" s="22">
        <v>1</v>
      </c>
      <c r="F68" s="22">
        <v>2.38</v>
      </c>
      <c r="G68" s="22">
        <v>2.1</v>
      </c>
      <c r="H68" s="22" t="s">
        <v>36</v>
      </c>
      <c r="I68" s="22" t="s">
        <v>36</v>
      </c>
      <c r="J68" s="22">
        <v>0</v>
      </c>
      <c r="K68" s="17">
        <v>1.75</v>
      </c>
      <c r="L68" s="17"/>
      <c r="M68" s="17" t="s">
        <v>29</v>
      </c>
      <c r="N68" s="26">
        <f>((G68-1)*(1-(IF(H68="no",0,'results log'!$B$3)))+1)</f>
        <v>2.1</v>
      </c>
      <c r="O68" s="26">
        <f t="shared" si="0"/>
        <v>1</v>
      </c>
      <c r="P68" s="28">
        <f>IF(ISBLANK(M68),,IF(ISBLANK(F68),,(IF(M68="WON-EW",((((F68-1)*J68)*'results log'!$B$2)+('results log'!$B$2*(F68-1))),IF(M68="WON",((((F68-1)*J68)*'results log'!$B$2)+('results log'!$B$2*(F68-1))),IF(M68="PLACED",((((F68-1)*J68)*'results log'!$B$2)-'results log'!$B$2),IF(J68=0,-'results log'!$B$2,IF(J68=0,-'results log'!$B$2,-('results log'!$B$2*2)))))))*E68))</f>
        <v>27.599999999999998</v>
      </c>
      <c r="Q68" s="27">
        <f>IF(ISBLANK(M68),,IF(ISBLANK(G68),,(IF(M68="WON-EW",((((N68-1)*J68)*'results log'!$B$2)+('results log'!$B$2*(N68-1))),IF(M68="WON",((((N68-1)*J68)*'results log'!$B$2)+('results log'!$B$2*(N68-1))),IF(M68="PLACED",((((N68-1)*J68)*'results log'!$B$2)-'results log'!$B$2),IF(J68=0,-'results log'!$B$2,IF(J68=0,-'results log'!$B$2,-('results log'!$B$2*2)))))))*E68))</f>
        <v>22</v>
      </c>
      <c r="R68" s="27">
        <f>IF(ISBLANK(M68),,IF(U68&lt;&gt;1,((IF(M68="WON-EW",(((K68-1)*'results log'!$B$2)*(1-$B$3))+(((L68-1)*'results log'!$B$2)*(1-$B$3)),IF(M68="WON",(((K68-1)*'results log'!$B$2)*(1-$B$3)),IF(M68="PLACED",(((L68-1)*'results log'!$B$2)*(1-$B$3))-'results log'!$B$2,IF(J68=0,-'results log'!$B$2,-('results log'!$B$2*2))))))*E68),0))</f>
        <v>14.25</v>
      </c>
      <c r="T68" t="s">
        <v>41</v>
      </c>
      <c r="U68">
        <f t="shared" si="1"/>
        <v>2</v>
      </c>
    </row>
    <row r="69" spans="1:21" ht="16" x14ac:dyDescent="0.2">
      <c r="A69" s="20">
        <v>42745</v>
      </c>
      <c r="B69" s="21">
        <v>16.100000000000001</v>
      </c>
      <c r="C69" s="16" t="s">
        <v>48</v>
      </c>
      <c r="D69" s="16" t="s">
        <v>158</v>
      </c>
      <c r="E69" s="22">
        <v>1</v>
      </c>
      <c r="F69" s="22">
        <v>2.5</v>
      </c>
      <c r="G69" s="22">
        <v>2.25</v>
      </c>
      <c r="H69" s="22" t="s">
        <v>36</v>
      </c>
      <c r="I69" s="22" t="s">
        <v>36</v>
      </c>
      <c r="J69" s="22">
        <v>0</v>
      </c>
      <c r="K69" s="17">
        <v>1.65</v>
      </c>
      <c r="L69" s="17"/>
      <c r="M69" s="17" t="s">
        <v>32</v>
      </c>
      <c r="N69" s="26">
        <f>((G69-1)*(1-(IF(H69="no",0,'results log'!$B$3)))+1)</f>
        <v>2.25</v>
      </c>
      <c r="O69" s="26">
        <f t="shared" si="0"/>
        <v>1</v>
      </c>
      <c r="P69" s="28">
        <f>IF(ISBLANK(M69),,IF(ISBLANK(F69),,(IF(M69="WON-EW",((((F69-1)*J69)*'results log'!$B$2)+('results log'!$B$2*(F69-1))),IF(M69="WON",((((F69-1)*J69)*'results log'!$B$2)+('results log'!$B$2*(F69-1))),IF(M69="PLACED",((((F69-1)*J69)*'results log'!$B$2)-'results log'!$B$2),IF(J69=0,-'results log'!$B$2,IF(J69=0,-'results log'!$B$2,-('results log'!$B$2*2)))))))*E69))</f>
        <v>-20</v>
      </c>
      <c r="Q69" s="27">
        <f>IF(ISBLANK(M69),,IF(ISBLANK(G69),,(IF(M69="WON-EW",((((N69-1)*J69)*'results log'!$B$2)+('results log'!$B$2*(N69-1))),IF(M69="WON",((((N69-1)*J69)*'results log'!$B$2)+('results log'!$B$2*(N69-1))),IF(M69="PLACED",((((N69-1)*J69)*'results log'!$B$2)-'results log'!$B$2),IF(J69=0,-'results log'!$B$2,IF(J69=0,-'results log'!$B$2,-('results log'!$B$2*2)))))))*E69))</f>
        <v>-20</v>
      </c>
      <c r="R69" s="27">
        <f>IF(ISBLANK(M69),,IF(U69&lt;&gt;1,((IF(M69="WON-EW",(((K69-1)*'results log'!$B$2)*(1-$B$3))+(((L69-1)*'results log'!$B$2)*(1-$B$3)),IF(M69="WON",(((K69-1)*'results log'!$B$2)*(1-$B$3)),IF(M69="PLACED",(((L69-1)*'results log'!$B$2)*(1-$B$3))-'results log'!$B$2,IF(J69=0,-'results log'!$B$2,-('results log'!$B$2*2))))))*E69),0))</f>
        <v>-20</v>
      </c>
      <c r="T69" t="s">
        <v>159</v>
      </c>
      <c r="U69">
        <f t="shared" si="1"/>
        <v>2</v>
      </c>
    </row>
    <row r="70" spans="1:21" ht="16" x14ac:dyDescent="0.2">
      <c r="A70" s="20">
        <v>42746</v>
      </c>
      <c r="B70" s="21">
        <v>14.1</v>
      </c>
      <c r="C70" s="16" t="s">
        <v>62</v>
      </c>
      <c r="D70" s="16" t="s">
        <v>160</v>
      </c>
      <c r="E70" s="22">
        <v>1</v>
      </c>
      <c r="F70" s="22">
        <v>2.63</v>
      </c>
      <c r="G70" s="22">
        <v>2.62</v>
      </c>
      <c r="H70" s="22" t="s">
        <v>36</v>
      </c>
      <c r="I70" s="22" t="s">
        <v>36</v>
      </c>
      <c r="J70" s="22">
        <v>0</v>
      </c>
      <c r="K70" s="17">
        <v>2.61</v>
      </c>
      <c r="L70" s="17"/>
      <c r="M70" s="17" t="s">
        <v>29</v>
      </c>
      <c r="N70" s="26">
        <f>((G70-1)*(1-(IF(H70="no",0,'results log'!$B$3)))+1)</f>
        <v>2.62</v>
      </c>
      <c r="O70" s="26">
        <f t="shared" si="0"/>
        <v>1</v>
      </c>
      <c r="P70" s="28">
        <f>IF(ISBLANK(M70),,IF(ISBLANK(F70),,(IF(M70="WON-EW",((((F70-1)*J70)*'results log'!$B$2)+('results log'!$B$2*(F70-1))),IF(M70="WON",((((F70-1)*J70)*'results log'!$B$2)+('results log'!$B$2*(F70-1))),IF(M70="PLACED",((((F70-1)*J70)*'results log'!$B$2)-'results log'!$B$2),IF(J70=0,-'results log'!$B$2,IF(J70=0,-'results log'!$B$2,-('results log'!$B$2*2)))))))*E70))</f>
        <v>32.599999999999994</v>
      </c>
      <c r="Q70" s="27">
        <f>IF(ISBLANK(M70),,IF(ISBLANK(G70),,(IF(M70="WON-EW",((((N70-1)*J70)*'results log'!$B$2)+('results log'!$B$2*(N70-1))),IF(M70="WON",((((N70-1)*J70)*'results log'!$B$2)+('results log'!$B$2*(N70-1))),IF(M70="PLACED",((((N70-1)*J70)*'results log'!$B$2)-'results log'!$B$2),IF(J70=0,-'results log'!$B$2,IF(J70=0,-'results log'!$B$2,-('results log'!$B$2*2)))))))*E70))</f>
        <v>32.400000000000006</v>
      </c>
      <c r="R70" s="27">
        <f>IF(ISBLANK(M70),,IF(U70&lt;&gt;1,((IF(M70="WON-EW",(((K70-1)*'results log'!$B$2)*(1-$B$3))+(((L70-1)*'results log'!$B$2)*(1-$B$3)),IF(M70="WON",(((K70-1)*'results log'!$B$2)*(1-$B$3)),IF(M70="PLACED",(((L70-1)*'results log'!$B$2)*(1-$B$3))-'results log'!$B$2,IF(J70=0,-'results log'!$B$2,-('results log'!$B$2*2))))))*E70),0))</f>
        <v>30.589999999999993</v>
      </c>
      <c r="T70" t="s">
        <v>41</v>
      </c>
      <c r="U70">
        <f t="shared" si="1"/>
        <v>2</v>
      </c>
    </row>
    <row r="71" spans="1:21" ht="16" x14ac:dyDescent="0.2">
      <c r="A71" s="20">
        <v>42746</v>
      </c>
      <c r="B71" s="21">
        <v>16.3</v>
      </c>
      <c r="C71" s="16" t="s">
        <v>42</v>
      </c>
      <c r="D71" s="16" t="s">
        <v>161</v>
      </c>
      <c r="E71" s="22">
        <v>1</v>
      </c>
      <c r="F71" s="22">
        <v>3</v>
      </c>
      <c r="G71" s="22">
        <v>3</v>
      </c>
      <c r="H71" s="22" t="s">
        <v>36</v>
      </c>
      <c r="I71" s="22" t="s">
        <v>36</v>
      </c>
      <c r="J71" s="22">
        <v>0</v>
      </c>
      <c r="K71" s="17">
        <v>3.35</v>
      </c>
      <c r="L71" s="17"/>
      <c r="M71" s="17" t="s">
        <v>29</v>
      </c>
      <c r="N71" s="26">
        <f>((G71-1)*(1-(IF(H71="no",0,'results log'!$B$3)))+1)</f>
        <v>3</v>
      </c>
      <c r="O71" s="26">
        <f t="shared" si="0"/>
        <v>1</v>
      </c>
      <c r="P71" s="28">
        <f>IF(ISBLANK(M71),,IF(ISBLANK(F71),,(IF(M71="WON-EW",((((F71-1)*J71)*'results log'!$B$2)+('results log'!$B$2*(F71-1))),IF(M71="WON",((((F71-1)*J71)*'results log'!$B$2)+('results log'!$B$2*(F71-1))),IF(M71="PLACED",((((F71-1)*J71)*'results log'!$B$2)-'results log'!$B$2),IF(J71=0,-'results log'!$B$2,IF(J71=0,-'results log'!$B$2,-('results log'!$B$2*2)))))))*E71))</f>
        <v>40</v>
      </c>
      <c r="Q71" s="27">
        <f>IF(ISBLANK(M71),,IF(ISBLANK(G71),,(IF(M71="WON-EW",((((N71-1)*J71)*'results log'!$B$2)+('results log'!$B$2*(N71-1))),IF(M71="WON",((((N71-1)*J71)*'results log'!$B$2)+('results log'!$B$2*(N71-1))),IF(M71="PLACED",((((N71-1)*J71)*'results log'!$B$2)-'results log'!$B$2),IF(J71=0,-'results log'!$B$2,IF(J71=0,-'results log'!$B$2,-('results log'!$B$2*2)))))))*E71))</f>
        <v>40</v>
      </c>
      <c r="R71" s="27">
        <f>IF(ISBLANK(M71),,IF(U71&lt;&gt;1,((IF(M71="WON-EW",(((K71-1)*'results log'!$B$2)*(1-$B$3))+(((L71-1)*'results log'!$B$2)*(1-$B$3)),IF(M71="WON",(((K71-1)*'results log'!$B$2)*(1-$B$3)),IF(M71="PLACED",(((L71-1)*'results log'!$B$2)*(1-$B$3))-'results log'!$B$2,IF(J71=0,-'results log'!$B$2,-('results log'!$B$2*2))))))*E71),0))</f>
        <v>44.65</v>
      </c>
      <c r="T71" t="s">
        <v>163</v>
      </c>
      <c r="U71">
        <f t="shared" si="1"/>
        <v>2</v>
      </c>
    </row>
    <row r="72" spans="1:21" ht="16" x14ac:dyDescent="0.2">
      <c r="A72" s="20">
        <v>42748</v>
      </c>
      <c r="B72" s="21">
        <v>18.45</v>
      </c>
      <c r="C72" s="16" t="s">
        <v>48</v>
      </c>
      <c r="D72" s="16" t="s">
        <v>164</v>
      </c>
      <c r="E72" s="22">
        <v>1</v>
      </c>
      <c r="F72" s="22">
        <v>1.91</v>
      </c>
      <c r="G72" s="22">
        <v>1.91</v>
      </c>
      <c r="H72" s="22" t="s">
        <v>36</v>
      </c>
      <c r="I72" s="22" t="s">
        <v>36</v>
      </c>
      <c r="J72" s="22">
        <v>0</v>
      </c>
      <c r="K72" s="17">
        <v>1.74</v>
      </c>
      <c r="L72" s="17"/>
      <c r="M72" s="17" t="s">
        <v>29</v>
      </c>
      <c r="N72" s="26">
        <f>((G72-1)*(1-(IF(H72="no",0,'results log'!$B$3)))+1)</f>
        <v>1.91</v>
      </c>
      <c r="O72" s="26">
        <f t="shared" ref="O72:O135" si="2">E72*IF(I72="yes",2,1)</f>
        <v>1</v>
      </c>
      <c r="P72" s="28">
        <f>IF(ISBLANK(M72),,IF(ISBLANK(F72),,(IF(M72="WON-EW",((((F72-1)*J72)*'results log'!$B$2)+('results log'!$B$2*(F72-1))),IF(M72="WON",((((F72-1)*J72)*'results log'!$B$2)+('results log'!$B$2*(F72-1))),IF(M72="PLACED",((((F72-1)*J72)*'results log'!$B$2)-'results log'!$B$2),IF(J72=0,-'results log'!$B$2,IF(J72=0,-'results log'!$B$2,-('results log'!$B$2*2)))))))*E72))</f>
        <v>18.2</v>
      </c>
      <c r="Q72" s="27">
        <f>IF(ISBLANK(M72),,IF(ISBLANK(G72),,(IF(M72="WON-EW",((((N72-1)*J72)*'results log'!$B$2)+('results log'!$B$2*(N72-1))),IF(M72="WON",((((N72-1)*J72)*'results log'!$B$2)+('results log'!$B$2*(N72-1))),IF(M72="PLACED",((((N72-1)*J72)*'results log'!$B$2)-'results log'!$B$2),IF(J72=0,-'results log'!$B$2,IF(J72=0,-'results log'!$B$2,-('results log'!$B$2*2)))))))*E72))</f>
        <v>18.2</v>
      </c>
      <c r="R72" s="27">
        <f>IF(ISBLANK(M72),,IF(U72&lt;&gt;1,((IF(M72="WON-EW",(((K72-1)*'results log'!$B$2)*(1-$B$3))+(((L72-1)*'results log'!$B$2)*(1-$B$3)),IF(M72="WON",(((K72-1)*'results log'!$B$2)*(1-$B$3)),IF(M72="PLACED",(((L72-1)*'results log'!$B$2)*(1-$B$3))-'results log'!$B$2,IF(J72=0,-'results log'!$B$2,-('results log'!$B$2*2))))))*E72),0))</f>
        <v>14.06</v>
      </c>
      <c r="T72" t="s">
        <v>165</v>
      </c>
      <c r="U72">
        <f t="shared" si="1"/>
        <v>2</v>
      </c>
    </row>
    <row r="73" spans="1:21" ht="16" x14ac:dyDescent="0.2">
      <c r="A73" s="20">
        <v>42749</v>
      </c>
      <c r="B73" s="21">
        <v>12.3</v>
      </c>
      <c r="C73" s="16" t="s">
        <v>50</v>
      </c>
      <c r="D73" s="16" t="s">
        <v>166</v>
      </c>
      <c r="E73" s="22">
        <v>1</v>
      </c>
      <c r="F73" s="22">
        <v>1.67</v>
      </c>
      <c r="G73" s="22">
        <v>1.62</v>
      </c>
      <c r="H73" s="22" t="s">
        <v>36</v>
      </c>
      <c r="I73" s="22" t="s">
        <v>36</v>
      </c>
      <c r="J73" s="22">
        <v>0</v>
      </c>
      <c r="K73" s="17">
        <v>1.34</v>
      </c>
      <c r="L73" s="17"/>
      <c r="M73" s="17" t="s">
        <v>32</v>
      </c>
      <c r="N73" s="26">
        <f>((G73-1)*(1-(IF(H73="no",0,'results log'!$B$3)))+1)</f>
        <v>1.62</v>
      </c>
      <c r="O73" s="26">
        <f t="shared" si="2"/>
        <v>1</v>
      </c>
      <c r="P73" s="28">
        <f>IF(ISBLANK(M73),,IF(ISBLANK(F73),,(IF(M73="WON-EW",((((F73-1)*J73)*'results log'!$B$2)+('results log'!$B$2*(F73-1))),IF(M73="WON",((((F73-1)*J73)*'results log'!$B$2)+('results log'!$B$2*(F73-1))),IF(M73="PLACED",((((F73-1)*J73)*'results log'!$B$2)-'results log'!$B$2),IF(J73=0,-'results log'!$B$2,IF(J73=0,-'results log'!$B$2,-('results log'!$B$2*2)))))))*E73))</f>
        <v>-20</v>
      </c>
      <c r="Q73" s="27">
        <f>IF(ISBLANK(M73),,IF(ISBLANK(G73),,(IF(M73="WON-EW",((((N73-1)*J73)*'results log'!$B$2)+('results log'!$B$2*(N73-1))),IF(M73="WON",((((N73-1)*J73)*'results log'!$B$2)+('results log'!$B$2*(N73-1))),IF(M73="PLACED",((((N73-1)*J73)*'results log'!$B$2)-'results log'!$B$2),IF(J73=0,-'results log'!$B$2,IF(J73=0,-'results log'!$B$2,-('results log'!$B$2*2)))))))*E73))</f>
        <v>-20</v>
      </c>
      <c r="R73" s="27">
        <f>IF(ISBLANK(M73),,IF(U73&lt;&gt;1,((IF(M73="WON-EW",(((K73-1)*'results log'!$B$2)*(1-$B$3))+(((L73-1)*'results log'!$B$2)*(1-$B$3)),IF(M73="WON",(((K73-1)*'results log'!$B$2)*(1-$B$3)),IF(M73="PLACED",(((L73-1)*'results log'!$B$2)*(1-$B$3))-'results log'!$B$2,IF(J73=0,-'results log'!$B$2,-('results log'!$B$2*2))))))*E73),0))</f>
        <v>-20</v>
      </c>
      <c r="T73" t="s">
        <v>41</v>
      </c>
      <c r="U73">
        <f t="shared" ref="U73:U136" si="3">IF(ISBLANK(K73),1,IF(ISBLANK(L73),2,99))</f>
        <v>2</v>
      </c>
    </row>
    <row r="74" spans="1:21" ht="16" x14ac:dyDescent="0.2">
      <c r="A74" s="20">
        <v>42749</v>
      </c>
      <c r="B74" s="21">
        <v>15.15</v>
      </c>
      <c r="C74" s="16" t="s">
        <v>150</v>
      </c>
      <c r="D74" s="16" t="s">
        <v>167</v>
      </c>
      <c r="E74" s="22">
        <v>0.5</v>
      </c>
      <c r="F74" s="22">
        <v>6</v>
      </c>
      <c r="G74" s="22">
        <v>6</v>
      </c>
      <c r="H74" s="22" t="s">
        <v>36</v>
      </c>
      <c r="I74" s="22" t="s">
        <v>35</v>
      </c>
      <c r="J74" s="22">
        <v>0.2</v>
      </c>
      <c r="K74" s="22">
        <v>4.5999999999999996</v>
      </c>
      <c r="L74" s="17">
        <v>1.86</v>
      </c>
      <c r="M74" s="17" t="s">
        <v>31</v>
      </c>
      <c r="N74" s="26">
        <f>((G74-1)*(1-(IF(H74="no",0,'results log'!$B$3)))+1)</f>
        <v>6</v>
      </c>
      <c r="O74" s="26">
        <f t="shared" si="2"/>
        <v>1</v>
      </c>
      <c r="P74" s="28">
        <f>IF(ISBLANK(M74),,IF(ISBLANK(F74),,(IF(M74="WON-EW",((((F74-1)*J74)*'results log'!$B$2)+('results log'!$B$2*(F74-1))),IF(M74="WON",((((F74-1)*J74)*'results log'!$B$2)+('results log'!$B$2*(F74-1))),IF(M74="PLACED",((((F74-1)*J74)*'results log'!$B$2)-'results log'!$B$2),IF(J74=0,-'results log'!$B$2,IF(J74=0,-'results log'!$B$2,-('results log'!$B$2*2)))))))*E74))</f>
        <v>0</v>
      </c>
      <c r="Q74" s="27">
        <f>IF(ISBLANK(M74),,IF(ISBLANK(G74),,(IF(M74="WON-EW",((((N74-1)*J74)*'results log'!$B$2)+('results log'!$B$2*(N74-1))),IF(M74="WON",((((N74-1)*J74)*'results log'!$B$2)+('results log'!$B$2*(N74-1))),IF(M74="PLACED",((((N74-1)*J74)*'results log'!$B$2)-'results log'!$B$2),IF(J74=0,-'results log'!$B$2,IF(J74=0,-'results log'!$B$2,-('results log'!$B$2*2)))))))*E74))</f>
        <v>0</v>
      </c>
      <c r="R74" s="27">
        <f>IF(ISBLANK(M74),,IF(U74&lt;&gt;1,((IF(M74="WON-EW",(((K74-1)*'results log'!$B$2)*(1-$B$3))+(((L74-1)*'results log'!$B$2)*(1-$B$3)),IF(M74="WON",(((K74-1)*'results log'!$B$2)*(1-$B$3)),IF(M74="PLACED",(((L74-1)*'results log'!$B$2)*(1-$B$3))-'results log'!$B$2,IF(J74=0,-'results log'!$B$2,-('results log'!$B$2*2))))))*E74),0))</f>
        <v>-1.8299999999999983</v>
      </c>
      <c r="T74" t="s">
        <v>41</v>
      </c>
      <c r="U74">
        <f t="shared" si="3"/>
        <v>99</v>
      </c>
    </row>
    <row r="75" spans="1:21" ht="16" x14ac:dyDescent="0.2">
      <c r="A75" s="20">
        <v>42752</v>
      </c>
      <c r="B75" s="21">
        <v>14.3</v>
      </c>
      <c r="C75" s="16" t="s">
        <v>150</v>
      </c>
      <c r="D75" s="16" t="s">
        <v>168</v>
      </c>
      <c r="E75" s="22">
        <v>0.5</v>
      </c>
      <c r="F75" s="22">
        <v>11</v>
      </c>
      <c r="G75" s="22">
        <v>12</v>
      </c>
      <c r="H75" s="22" t="s">
        <v>36</v>
      </c>
      <c r="I75" s="22" t="s">
        <v>35</v>
      </c>
      <c r="J75" s="22">
        <v>0.25</v>
      </c>
      <c r="K75" s="22">
        <v>15</v>
      </c>
      <c r="L75" s="17"/>
      <c r="M75" s="17" t="s">
        <v>32</v>
      </c>
      <c r="N75" s="26">
        <f>((G75-1)*(1-(IF(H75="no",0,'results log'!$B$3)))+1)</f>
        <v>12</v>
      </c>
      <c r="O75" s="26">
        <f t="shared" si="2"/>
        <v>1</v>
      </c>
      <c r="P75" s="28">
        <f>IF(ISBLANK(M75),,IF(ISBLANK(F75),,(IF(M75="WON-EW",((((F75-1)*J75)*'results log'!$B$2)+('results log'!$B$2*(F75-1))),IF(M75="WON",((((F75-1)*J75)*'results log'!$B$2)+('results log'!$B$2*(F75-1))),IF(M75="PLACED",((((F75-1)*J75)*'results log'!$B$2)-'results log'!$B$2),IF(J75=0,-'results log'!$B$2,IF(J75=0,-'results log'!$B$2,-('results log'!$B$2*2)))))))*E75))</f>
        <v>-20</v>
      </c>
      <c r="Q75" s="27">
        <f>IF(ISBLANK(M75),,IF(ISBLANK(G75),,(IF(M75="WON-EW",((((N75-1)*J75)*'results log'!$B$2)+('results log'!$B$2*(N75-1))),IF(M75="WON",((((N75-1)*J75)*'results log'!$B$2)+('results log'!$B$2*(N75-1))),IF(M75="PLACED",((((N75-1)*J75)*'results log'!$B$2)-'results log'!$B$2),IF(J75=0,-'results log'!$B$2,IF(J75=0,-'results log'!$B$2,-('results log'!$B$2*2)))))))*E75))</f>
        <v>-20</v>
      </c>
      <c r="R75" s="27">
        <f>IF(ISBLANK(M75),,IF(U75&lt;&gt;1,((IF(M75="WON-EW",(((K75-1)*'results log'!$B$2)*(1-$B$3))+(((L75-1)*'results log'!$B$2)*(1-$B$3)),IF(M75="WON",(((K75-1)*'results log'!$B$2)*(1-$B$3)),IF(M75="PLACED",(((L75-1)*'results log'!$B$2)*(1-$B$3))-'results log'!$B$2,IF(J75=0,-'results log'!$B$2,-('results log'!$B$2*2))))))*E75),0))</f>
        <v>-20</v>
      </c>
      <c r="T75" t="s">
        <v>41</v>
      </c>
      <c r="U75">
        <f t="shared" si="3"/>
        <v>2</v>
      </c>
    </row>
    <row r="76" spans="1:21" ht="16" x14ac:dyDescent="0.2">
      <c r="A76" s="20">
        <v>42752</v>
      </c>
      <c r="B76" s="21">
        <v>14.55</v>
      </c>
      <c r="C76" s="16" t="s">
        <v>169</v>
      </c>
      <c r="D76" s="16" t="s">
        <v>80</v>
      </c>
      <c r="E76" s="22">
        <v>1</v>
      </c>
      <c r="F76" s="22">
        <v>3.5</v>
      </c>
      <c r="G76" s="22">
        <v>3.5</v>
      </c>
      <c r="H76" s="22" t="s">
        <v>36</v>
      </c>
      <c r="I76" s="22" t="s">
        <v>36</v>
      </c>
      <c r="J76" s="22">
        <v>0</v>
      </c>
      <c r="K76" s="17">
        <v>3.46</v>
      </c>
      <c r="L76" s="17"/>
      <c r="M76" s="17" t="s">
        <v>32</v>
      </c>
      <c r="N76" s="26">
        <f>((G76-1)*(1-(IF(H76="no",0,'results log'!$B$3)))+1)</f>
        <v>3.5</v>
      </c>
      <c r="O76" s="26">
        <f t="shared" si="2"/>
        <v>1</v>
      </c>
      <c r="P76" s="28">
        <f>IF(ISBLANK(M76),,IF(ISBLANK(F76),,(IF(M76="WON-EW",((((F76-1)*J76)*'results log'!$B$2)+('results log'!$B$2*(F76-1))),IF(M76="WON",((((F76-1)*J76)*'results log'!$B$2)+('results log'!$B$2*(F76-1))),IF(M76="PLACED",((((F76-1)*J76)*'results log'!$B$2)-'results log'!$B$2),IF(J76=0,-'results log'!$B$2,IF(J76=0,-'results log'!$B$2,-('results log'!$B$2*2)))))))*E76))</f>
        <v>-20</v>
      </c>
      <c r="Q76" s="27">
        <f>IF(ISBLANK(M76),,IF(ISBLANK(G76),,(IF(M76="WON-EW",((((N76-1)*J76)*'results log'!$B$2)+('results log'!$B$2*(N76-1))),IF(M76="WON",((((N76-1)*J76)*'results log'!$B$2)+('results log'!$B$2*(N76-1))),IF(M76="PLACED",((((N76-1)*J76)*'results log'!$B$2)-'results log'!$B$2),IF(J76=0,-'results log'!$B$2,IF(J76=0,-'results log'!$B$2,-('results log'!$B$2*2)))))))*E76))</f>
        <v>-20</v>
      </c>
      <c r="R76" s="27">
        <f>IF(ISBLANK(M76),,IF(U76&lt;&gt;1,((IF(M76="WON-EW",(((K76-1)*'results log'!$B$2)*(1-$B$3))+(((L76-1)*'results log'!$B$2)*(1-$B$3)),IF(M76="WON",(((K76-1)*'results log'!$B$2)*(1-$B$3)),IF(M76="PLACED",(((L76-1)*'results log'!$B$2)*(1-$B$3))-'results log'!$B$2,IF(J76=0,-'results log'!$B$2,-('results log'!$B$2*2))))))*E76),0))</f>
        <v>-20</v>
      </c>
      <c r="T76" t="s">
        <v>171</v>
      </c>
      <c r="U76">
        <f t="shared" si="3"/>
        <v>2</v>
      </c>
    </row>
    <row r="77" spans="1:21" ht="16" x14ac:dyDescent="0.2">
      <c r="A77" s="20">
        <v>42752</v>
      </c>
      <c r="B77" s="21">
        <v>17.399999999999999</v>
      </c>
      <c r="C77" s="16" t="s">
        <v>150</v>
      </c>
      <c r="D77" s="16" t="s">
        <v>170</v>
      </c>
      <c r="E77" s="22">
        <v>1</v>
      </c>
      <c r="F77" s="22">
        <v>2.88</v>
      </c>
      <c r="G77" s="22">
        <v>2.88</v>
      </c>
      <c r="H77" s="22" t="s">
        <v>36</v>
      </c>
      <c r="I77" s="22" t="s">
        <v>36</v>
      </c>
      <c r="J77" s="22">
        <v>0</v>
      </c>
      <c r="K77" s="17">
        <v>4.9400000000000004</v>
      </c>
      <c r="L77" s="17"/>
      <c r="M77" s="17" t="s">
        <v>32</v>
      </c>
      <c r="N77" s="26">
        <f>((G77-1)*(1-(IF(H77="no",0,'results log'!$B$3)))+1)</f>
        <v>2.88</v>
      </c>
      <c r="O77" s="26">
        <f t="shared" si="2"/>
        <v>1</v>
      </c>
      <c r="P77" s="28">
        <f>IF(ISBLANK(M77),,IF(ISBLANK(F77),,(IF(M77="WON-EW",((((F77-1)*J77)*'results log'!$B$2)+('results log'!$B$2*(F77-1))),IF(M77="WON",((((F77-1)*J77)*'results log'!$B$2)+('results log'!$B$2*(F77-1))),IF(M77="PLACED",((((F77-1)*J77)*'results log'!$B$2)-'results log'!$B$2),IF(J77=0,-'results log'!$B$2,IF(J77=0,-'results log'!$B$2,-('results log'!$B$2*2)))))))*E77))</f>
        <v>-20</v>
      </c>
      <c r="Q77" s="27">
        <f>IF(ISBLANK(M77),,IF(ISBLANK(G77),,(IF(M77="WON-EW",((((N77-1)*J77)*'results log'!$B$2)+('results log'!$B$2*(N77-1))),IF(M77="WON",((((N77-1)*J77)*'results log'!$B$2)+('results log'!$B$2*(N77-1))),IF(M77="PLACED",((((N77-1)*J77)*'results log'!$B$2)-'results log'!$B$2),IF(J77=0,-'results log'!$B$2,IF(J77=0,-'results log'!$B$2,-('results log'!$B$2*2)))))))*E77))</f>
        <v>-20</v>
      </c>
      <c r="R77" s="27">
        <f>IF(ISBLANK(M77),,IF(U77&lt;&gt;1,((IF(M77="WON-EW",(((K77-1)*'results log'!$B$2)*(1-$B$3))+(((L77-1)*'results log'!$B$2)*(1-$B$3)),IF(M77="WON",(((K77-1)*'results log'!$B$2)*(1-$B$3)),IF(M77="PLACED",(((L77-1)*'results log'!$B$2)*(1-$B$3))-'results log'!$B$2,IF(J77=0,-'results log'!$B$2,-('results log'!$B$2*2))))))*E77),0))</f>
        <v>-20</v>
      </c>
      <c r="T77" t="s">
        <v>41</v>
      </c>
      <c r="U77">
        <f t="shared" si="3"/>
        <v>2</v>
      </c>
    </row>
    <row r="78" spans="1:21" ht="16" x14ac:dyDescent="0.2">
      <c r="A78" s="20">
        <v>42753</v>
      </c>
      <c r="B78" s="21">
        <v>13.5</v>
      </c>
      <c r="C78" s="16" t="s">
        <v>68</v>
      </c>
      <c r="D78" s="16" t="s">
        <v>172</v>
      </c>
      <c r="E78" s="22">
        <v>1</v>
      </c>
      <c r="F78" s="22">
        <v>2.5</v>
      </c>
      <c r="G78" s="22">
        <v>2.75</v>
      </c>
      <c r="H78" s="22" t="s">
        <v>36</v>
      </c>
      <c r="I78" s="22" t="s">
        <v>36</v>
      </c>
      <c r="J78" s="22">
        <v>0</v>
      </c>
      <c r="K78" s="22">
        <v>3.6</v>
      </c>
      <c r="L78" s="17"/>
      <c r="M78" s="17" t="s">
        <v>32</v>
      </c>
      <c r="N78" s="26">
        <f>((G78-1)*(1-(IF(H78="no",0,'results log'!$B$3)))+1)</f>
        <v>2.75</v>
      </c>
      <c r="O78" s="26">
        <f t="shared" si="2"/>
        <v>1</v>
      </c>
      <c r="P78" s="28">
        <f>IF(ISBLANK(M78),,IF(ISBLANK(F78),,(IF(M78="WON-EW",((((F78-1)*J78)*'results log'!$B$2)+('results log'!$B$2*(F78-1))),IF(M78="WON",((((F78-1)*J78)*'results log'!$B$2)+('results log'!$B$2*(F78-1))),IF(M78="PLACED",((((F78-1)*J78)*'results log'!$B$2)-'results log'!$B$2),IF(J78=0,-'results log'!$B$2,IF(J78=0,-'results log'!$B$2,-('results log'!$B$2*2)))))))*E78))</f>
        <v>-20</v>
      </c>
      <c r="Q78" s="27">
        <f>IF(ISBLANK(M78),,IF(ISBLANK(G78),,(IF(M78="WON-EW",((((N78-1)*J78)*'results log'!$B$2)+('results log'!$B$2*(N78-1))),IF(M78="WON",((((N78-1)*J78)*'results log'!$B$2)+('results log'!$B$2*(N78-1))),IF(M78="PLACED",((((N78-1)*J78)*'results log'!$B$2)-'results log'!$B$2),IF(J78=0,-'results log'!$B$2,IF(J78=0,-'results log'!$B$2,-('results log'!$B$2*2)))))))*E78))</f>
        <v>-20</v>
      </c>
      <c r="R78" s="27">
        <f>IF(ISBLANK(M78),,IF(U78&lt;&gt;1,((IF(M78="WON-EW",(((K78-1)*'results log'!$B$2)*(1-$B$3))+(((L78-1)*'results log'!$B$2)*(1-$B$3)),IF(M78="WON",(((K78-1)*'results log'!$B$2)*(1-$B$3)),IF(M78="PLACED",(((L78-1)*'results log'!$B$2)*(1-$B$3))-'results log'!$B$2,IF(J78=0,-'results log'!$B$2,-('results log'!$B$2*2))))))*E78),0))</f>
        <v>-20</v>
      </c>
      <c r="T78" t="s">
        <v>41</v>
      </c>
      <c r="U78">
        <f t="shared" si="3"/>
        <v>2</v>
      </c>
    </row>
    <row r="79" spans="1:21" ht="16" x14ac:dyDescent="0.2">
      <c r="A79" s="20">
        <v>42753</v>
      </c>
      <c r="B79" s="21">
        <v>18.5</v>
      </c>
      <c r="C79" s="16" t="s">
        <v>150</v>
      </c>
      <c r="D79" s="16" t="s">
        <v>173</v>
      </c>
      <c r="E79" s="22">
        <v>1</v>
      </c>
      <c r="F79" s="22">
        <v>3.5</v>
      </c>
      <c r="G79" s="22">
        <v>3.25</v>
      </c>
      <c r="H79" s="22" t="s">
        <v>36</v>
      </c>
      <c r="I79" s="22" t="s">
        <v>36</v>
      </c>
      <c r="J79" s="22">
        <v>0</v>
      </c>
      <c r="K79" s="22">
        <v>5</v>
      </c>
      <c r="M79" s="17" t="s">
        <v>32</v>
      </c>
      <c r="N79" s="26">
        <f>((G79-1)*(1-(IF(H79="no",0,'results log'!$B$3)))+1)</f>
        <v>3.25</v>
      </c>
      <c r="O79" s="26">
        <f t="shared" si="2"/>
        <v>1</v>
      </c>
      <c r="P79" s="28">
        <f>IF(ISBLANK(M79),,IF(ISBLANK(F79),,(IF(M79="WON-EW",((((F79-1)*J79)*'results log'!$B$2)+('results log'!$B$2*(F79-1))),IF(M79="WON",((((F79-1)*J79)*'results log'!$B$2)+('results log'!$B$2*(F79-1))),IF(M79="PLACED",((((F79-1)*J79)*'results log'!$B$2)-'results log'!$B$2),IF(J79=0,-'results log'!$B$2,IF(J79=0,-'results log'!$B$2,-('results log'!$B$2*2)))))))*E79))</f>
        <v>-20</v>
      </c>
      <c r="Q79" s="27">
        <f>IF(ISBLANK(M79),,IF(ISBLANK(G79),,(IF(M79="WON-EW",((((N79-1)*J79)*'results log'!$B$2)+('results log'!$B$2*(N79-1))),IF(M79="WON",((((N79-1)*J79)*'results log'!$B$2)+('results log'!$B$2*(N79-1))),IF(M79="PLACED",((((N79-1)*J79)*'results log'!$B$2)-'results log'!$B$2),IF(J79=0,-'results log'!$B$2,IF(J79=0,-'results log'!$B$2,-('results log'!$B$2*2)))))))*E79))</f>
        <v>-20</v>
      </c>
      <c r="R79" s="27">
        <f>IF(ISBLANK(M79),,IF(U79&lt;&gt;1,((IF(M79="WON-EW",(((K79-1)*'results log'!$B$2)*(1-$B$3))+(((L79-1)*'results log'!$B$2)*(1-$B$3)),IF(M79="WON",(((K79-1)*'results log'!$B$2)*(1-$B$3)),IF(M79="PLACED",(((L79-1)*'results log'!$B$2)*(1-$B$3))-'results log'!$B$2,IF(J79=0,-'results log'!$B$2,-('results log'!$B$2*2))))))*E79),0))</f>
        <v>-20</v>
      </c>
      <c r="T79" t="s">
        <v>41</v>
      </c>
      <c r="U79">
        <f t="shared" si="3"/>
        <v>2</v>
      </c>
    </row>
    <row r="80" spans="1:21" ht="16" x14ac:dyDescent="0.2">
      <c r="A80" s="20">
        <v>42754</v>
      </c>
      <c r="B80" s="21">
        <v>13.1</v>
      </c>
      <c r="C80" s="16" t="s">
        <v>174</v>
      </c>
      <c r="D80" s="16" t="s">
        <v>175</v>
      </c>
      <c r="E80" s="22">
        <v>1</v>
      </c>
      <c r="F80" s="22">
        <v>2.5</v>
      </c>
      <c r="G80" s="22">
        <v>2.1</v>
      </c>
      <c r="H80" s="22" t="s">
        <v>36</v>
      </c>
      <c r="I80" s="22" t="s">
        <v>36</v>
      </c>
      <c r="J80" s="22">
        <v>0</v>
      </c>
      <c r="K80" s="17">
        <v>2.35</v>
      </c>
      <c r="M80" s="17" t="s">
        <v>32</v>
      </c>
      <c r="N80" s="26">
        <f>((G80-1)*(1-(IF(H80="no",0,'results log'!$B$3)))+1)</f>
        <v>2.1</v>
      </c>
      <c r="O80" s="26">
        <f t="shared" si="2"/>
        <v>1</v>
      </c>
      <c r="P80" s="28">
        <f>IF(ISBLANK(M80),,IF(ISBLANK(F80),,(IF(M80="WON-EW",((((F80-1)*J80)*'results log'!$B$2)+('results log'!$B$2*(F80-1))),IF(M80="WON",((((F80-1)*J80)*'results log'!$B$2)+('results log'!$B$2*(F80-1))),IF(M80="PLACED",((((F80-1)*J80)*'results log'!$B$2)-'results log'!$B$2),IF(J80=0,-'results log'!$B$2,IF(J80=0,-'results log'!$B$2,-('results log'!$B$2*2)))))))*E80))</f>
        <v>-20</v>
      </c>
      <c r="Q80" s="27">
        <f>IF(ISBLANK(M80),,IF(ISBLANK(G80),,(IF(M80="WON-EW",((((N80-1)*J80)*'results log'!$B$2)+('results log'!$B$2*(N80-1))),IF(M80="WON",((((N80-1)*J80)*'results log'!$B$2)+('results log'!$B$2*(N80-1))),IF(M80="PLACED",((((N80-1)*J80)*'results log'!$B$2)-'results log'!$B$2),IF(J80=0,-'results log'!$B$2,IF(J80=0,-'results log'!$B$2,-('results log'!$B$2*2)))))))*E80))</f>
        <v>-20</v>
      </c>
      <c r="R80" s="27">
        <f>IF(ISBLANK(M80),,IF(U80&lt;&gt;1,((IF(M80="WON-EW",(((K80-1)*'results log'!$B$2)*(1-$B$3))+(((L80-1)*'results log'!$B$2)*(1-$B$3)),IF(M80="WON",(((K80-1)*'results log'!$B$2)*(1-$B$3)),IF(M80="PLACED",(((L80-1)*'results log'!$B$2)*(1-$B$3))-'results log'!$B$2,IF(J80=0,-'results log'!$B$2,-('results log'!$B$2*2))))))*E80),0))</f>
        <v>-20</v>
      </c>
      <c r="T80" t="s">
        <v>177</v>
      </c>
      <c r="U80">
        <f t="shared" si="3"/>
        <v>2</v>
      </c>
    </row>
    <row r="81" spans="1:21" ht="16" x14ac:dyDescent="0.2">
      <c r="A81" s="20">
        <v>42754</v>
      </c>
      <c r="B81" s="21">
        <v>14.5</v>
      </c>
      <c r="C81" s="16" t="s">
        <v>174</v>
      </c>
      <c r="D81" s="16" t="s">
        <v>176</v>
      </c>
      <c r="E81" s="22">
        <v>1</v>
      </c>
      <c r="F81" s="22">
        <v>1.83</v>
      </c>
      <c r="G81" s="22">
        <v>1.8</v>
      </c>
      <c r="H81" s="22" t="s">
        <v>36</v>
      </c>
      <c r="I81" s="22" t="s">
        <v>36</v>
      </c>
      <c r="J81" s="22">
        <v>0</v>
      </c>
      <c r="K81" s="17">
        <v>1.82</v>
      </c>
      <c r="L81" s="17"/>
      <c r="M81" s="17" t="s">
        <v>29</v>
      </c>
      <c r="N81" s="26">
        <f>((G81-1)*(1-(IF(H81="no",0,'results log'!$B$3)))+1)</f>
        <v>1.8</v>
      </c>
      <c r="O81" s="26">
        <f t="shared" si="2"/>
        <v>1</v>
      </c>
      <c r="P81" s="28">
        <f>IF(ISBLANK(M81),,IF(ISBLANK(F81),,(IF(M81="WON-EW",((((F81-1)*J81)*'results log'!$B$2)+('results log'!$B$2*(F81-1))),IF(M81="WON",((((F81-1)*J81)*'results log'!$B$2)+('results log'!$B$2*(F81-1))),IF(M81="PLACED",((((F81-1)*J81)*'results log'!$B$2)-'results log'!$B$2),IF(J81=0,-'results log'!$B$2,IF(J81=0,-'results log'!$B$2,-('results log'!$B$2*2)))))))*E81))</f>
        <v>16.600000000000001</v>
      </c>
      <c r="Q81" s="27">
        <f>IF(ISBLANK(M81),,IF(ISBLANK(G81),,(IF(M81="WON-EW",((((N81-1)*J81)*'results log'!$B$2)+('results log'!$B$2*(N81-1))),IF(M81="WON",((((N81-1)*J81)*'results log'!$B$2)+('results log'!$B$2*(N81-1))),IF(M81="PLACED",((((N81-1)*J81)*'results log'!$B$2)-'results log'!$B$2),IF(J81=0,-'results log'!$B$2,IF(J81=0,-'results log'!$B$2,-('results log'!$B$2*2)))))))*E81))</f>
        <v>16</v>
      </c>
      <c r="R81" s="27">
        <f>IF(ISBLANK(M81),,IF(U81&lt;&gt;1,((IF(M81="WON-EW",(((K81-1)*'results log'!$B$2)*(1-$B$3))+(((L81-1)*'results log'!$B$2)*(1-$B$3)),IF(M81="WON",(((K81-1)*'results log'!$B$2)*(1-$B$3)),IF(M81="PLACED",(((L81-1)*'results log'!$B$2)*(1-$B$3))-'results log'!$B$2,IF(J81=0,-'results log'!$B$2,-('results log'!$B$2*2))))))*E81),0))</f>
        <v>15.580000000000002</v>
      </c>
      <c r="T81" t="s">
        <v>41</v>
      </c>
      <c r="U81">
        <f t="shared" si="3"/>
        <v>2</v>
      </c>
    </row>
    <row r="82" spans="1:21" ht="16" x14ac:dyDescent="0.2">
      <c r="A82" s="20">
        <v>42755</v>
      </c>
      <c r="B82" s="21">
        <v>13</v>
      </c>
      <c r="C82" s="16" t="s">
        <v>77</v>
      </c>
      <c r="D82" s="16" t="s">
        <v>178</v>
      </c>
      <c r="E82" s="22">
        <v>1</v>
      </c>
      <c r="F82" s="22">
        <v>2.75</v>
      </c>
      <c r="G82" s="22">
        <v>2.75</v>
      </c>
      <c r="H82" s="22" t="s">
        <v>36</v>
      </c>
      <c r="I82" s="22" t="s">
        <v>36</v>
      </c>
      <c r="J82" s="22">
        <v>0</v>
      </c>
      <c r="K82" s="17">
        <v>2.83</v>
      </c>
      <c r="L82" s="17"/>
      <c r="M82" s="17" t="s">
        <v>32</v>
      </c>
      <c r="N82" s="26">
        <f>((G82-1)*(1-(IF(H82="no",0,'results log'!$B$3)))+1)</f>
        <v>2.75</v>
      </c>
      <c r="O82" s="26">
        <f t="shared" si="2"/>
        <v>1</v>
      </c>
      <c r="P82" s="28">
        <f>IF(ISBLANK(M82),,IF(ISBLANK(F82),,(IF(M82="WON-EW",((((F82-1)*J82)*'results log'!$B$2)+('results log'!$B$2*(F82-1))),IF(M82="WON",((((F82-1)*J82)*'results log'!$B$2)+('results log'!$B$2*(F82-1))),IF(M82="PLACED",((((F82-1)*J82)*'results log'!$B$2)-'results log'!$B$2),IF(J82=0,-'results log'!$B$2,IF(J82=0,-'results log'!$B$2,-('results log'!$B$2*2)))))))*E82))</f>
        <v>-20</v>
      </c>
      <c r="Q82" s="27">
        <f>IF(ISBLANK(M82),,IF(ISBLANK(G82),,(IF(M82="WON-EW",((((N82-1)*J82)*'results log'!$B$2)+('results log'!$B$2*(N82-1))),IF(M82="WON",((((N82-1)*J82)*'results log'!$B$2)+('results log'!$B$2*(N82-1))),IF(M82="PLACED",((((N82-1)*J82)*'results log'!$B$2)-'results log'!$B$2),IF(J82=0,-'results log'!$B$2,IF(J82=0,-'results log'!$B$2,-('results log'!$B$2*2)))))))*E82))</f>
        <v>-20</v>
      </c>
      <c r="R82" s="27">
        <f>IF(ISBLANK(M82),,IF(U82&lt;&gt;1,((IF(M82="WON-EW",(((K82-1)*'results log'!$B$2)*(1-$B$3))+(((L82-1)*'results log'!$B$2)*(1-$B$3)),IF(M82="WON",(((K82-1)*'results log'!$B$2)*(1-$B$3)),IF(M82="PLACED",(((L82-1)*'results log'!$B$2)*(1-$B$3))-'results log'!$B$2,IF(J82=0,-'results log'!$B$2,-('results log'!$B$2*2))))))*E82),0))</f>
        <v>-20</v>
      </c>
      <c r="T82" t="s">
        <v>41</v>
      </c>
      <c r="U82">
        <f t="shared" si="3"/>
        <v>2</v>
      </c>
    </row>
    <row r="83" spans="1:21" ht="16" x14ac:dyDescent="0.2">
      <c r="A83" s="20">
        <v>42755</v>
      </c>
      <c r="B83" s="21">
        <v>14.1</v>
      </c>
      <c r="C83" s="16" t="s">
        <v>179</v>
      </c>
      <c r="D83" s="16" t="s">
        <v>180</v>
      </c>
      <c r="E83" s="22">
        <v>1</v>
      </c>
      <c r="F83" s="22">
        <v>2.67</v>
      </c>
      <c r="G83" s="22">
        <v>3</v>
      </c>
      <c r="H83" s="22" t="s">
        <v>36</v>
      </c>
      <c r="I83" s="22" t="s">
        <v>36</v>
      </c>
      <c r="J83" s="22">
        <v>0</v>
      </c>
      <c r="K83" s="22">
        <v>3.1</v>
      </c>
      <c r="L83" s="17"/>
      <c r="M83" s="17" t="s">
        <v>32</v>
      </c>
      <c r="N83" s="26">
        <f>((G83-1)*(1-(IF(H83="no",0,'results log'!$B$3)))+1)</f>
        <v>3</v>
      </c>
      <c r="O83" s="26">
        <f t="shared" si="2"/>
        <v>1</v>
      </c>
      <c r="P83" s="28">
        <f>IF(ISBLANK(M83),,IF(ISBLANK(F83),,(IF(M83="WON-EW",((((F83-1)*J83)*'results log'!$B$2)+('results log'!$B$2*(F83-1))),IF(M83="WON",((((F83-1)*J83)*'results log'!$B$2)+('results log'!$B$2*(F83-1))),IF(M83="PLACED",((((F83-1)*J83)*'results log'!$B$2)-'results log'!$B$2),IF(J83=0,-'results log'!$B$2,IF(J83=0,-'results log'!$B$2,-('results log'!$B$2*2)))))))*E83))</f>
        <v>-20</v>
      </c>
      <c r="Q83" s="27">
        <f>IF(ISBLANK(M83),,IF(ISBLANK(G83),,(IF(M83="WON-EW",((((N83-1)*J83)*'results log'!$B$2)+('results log'!$B$2*(N83-1))),IF(M83="WON",((((N83-1)*J83)*'results log'!$B$2)+('results log'!$B$2*(N83-1))),IF(M83="PLACED",((((N83-1)*J83)*'results log'!$B$2)-'results log'!$B$2),IF(J83=0,-'results log'!$B$2,IF(J83=0,-'results log'!$B$2,-('results log'!$B$2*2)))))))*E83))</f>
        <v>-20</v>
      </c>
      <c r="R83" s="27">
        <f>IF(ISBLANK(M83),,IF(U83&lt;&gt;1,((IF(M83="WON-EW",(((K83-1)*'results log'!$B$2)*(1-$B$3))+(((L83-1)*'results log'!$B$2)*(1-$B$3)),IF(M83="WON",(((K83-1)*'results log'!$B$2)*(1-$B$3)),IF(M83="PLACED",(((L83-1)*'results log'!$B$2)*(1-$B$3))-'results log'!$B$2,IF(J83=0,-'results log'!$B$2,-('results log'!$B$2*2))))))*E83),0))</f>
        <v>-20</v>
      </c>
      <c r="T83" t="s">
        <v>41</v>
      </c>
      <c r="U83">
        <f t="shared" si="3"/>
        <v>2</v>
      </c>
    </row>
    <row r="84" spans="1:21" ht="16" x14ac:dyDescent="0.2">
      <c r="A84" s="20">
        <v>42756</v>
      </c>
      <c r="B84" s="21">
        <v>14.05</v>
      </c>
      <c r="C84" s="16" t="s">
        <v>181</v>
      </c>
      <c r="D84" s="16" t="s">
        <v>182</v>
      </c>
      <c r="E84" s="22">
        <v>1</v>
      </c>
      <c r="F84" s="22">
        <v>3.5</v>
      </c>
      <c r="G84" s="22">
        <v>3.25</v>
      </c>
      <c r="H84" s="22" t="s">
        <v>36</v>
      </c>
      <c r="I84" s="22" t="s">
        <v>36</v>
      </c>
      <c r="J84" s="22">
        <v>0</v>
      </c>
      <c r="K84" s="17">
        <v>1.84</v>
      </c>
      <c r="L84" s="17"/>
      <c r="M84" s="17" t="s">
        <v>29</v>
      </c>
      <c r="N84" s="26">
        <f>((G84-1)*(1-(IF(H84="no",0,'results log'!$B$3)))+1)</f>
        <v>3.25</v>
      </c>
      <c r="O84" s="26">
        <f t="shared" si="2"/>
        <v>1</v>
      </c>
      <c r="P84" s="28">
        <f>IF(ISBLANK(M84),,IF(ISBLANK(F84),,(IF(M84="WON-EW",((((F84-1)*J84)*'results log'!$B$2)+('results log'!$B$2*(F84-1))),IF(M84="WON",((((F84-1)*J84)*'results log'!$B$2)+('results log'!$B$2*(F84-1))),IF(M84="PLACED",((((F84-1)*J84)*'results log'!$B$2)-'results log'!$B$2),IF(J84=0,-'results log'!$B$2,IF(J84=0,-'results log'!$B$2,-('results log'!$B$2*2)))))))*E84))</f>
        <v>50</v>
      </c>
      <c r="Q84" s="27">
        <f>IF(ISBLANK(M84),,IF(ISBLANK(G84),,(IF(M84="WON-EW",((((N84-1)*J84)*'results log'!$B$2)+('results log'!$B$2*(N84-1))),IF(M84="WON",((((N84-1)*J84)*'results log'!$B$2)+('results log'!$B$2*(N84-1))),IF(M84="PLACED",((((N84-1)*J84)*'results log'!$B$2)-'results log'!$B$2),IF(J84=0,-'results log'!$B$2,IF(J84=0,-'results log'!$B$2,-('results log'!$B$2*2)))))))*E84))</f>
        <v>45</v>
      </c>
      <c r="R84" s="27">
        <f>IF(ISBLANK(M84),,IF(U84&lt;&gt;1,((IF(M84="WON-EW",(((K84-1)*'results log'!$B$2)*(1-$B$3))+(((L84-1)*'results log'!$B$2)*(1-$B$3)),IF(M84="WON",(((K84-1)*'results log'!$B$2)*(1-$B$3)),IF(M84="PLACED",(((L84-1)*'results log'!$B$2)*(1-$B$3))-'results log'!$B$2,IF(J84=0,-'results log'!$B$2,-('results log'!$B$2*2))))))*E84),0))</f>
        <v>15.959999999999999</v>
      </c>
      <c r="T84" t="s">
        <v>41</v>
      </c>
      <c r="U84">
        <f t="shared" si="3"/>
        <v>2</v>
      </c>
    </row>
    <row r="85" spans="1:21" ht="16" x14ac:dyDescent="0.2">
      <c r="A85" s="20">
        <v>42756</v>
      </c>
      <c r="B85" s="21">
        <v>14.4</v>
      </c>
      <c r="C85" s="16" t="s">
        <v>181</v>
      </c>
      <c r="D85" s="16" t="s">
        <v>183</v>
      </c>
      <c r="E85" s="22">
        <v>1</v>
      </c>
      <c r="F85" s="22">
        <v>2.63</v>
      </c>
      <c r="G85" s="22">
        <v>2.6</v>
      </c>
      <c r="H85" s="22" t="s">
        <v>36</v>
      </c>
      <c r="I85" s="22" t="s">
        <v>36</v>
      </c>
      <c r="J85" s="22">
        <v>0</v>
      </c>
      <c r="K85" s="17">
        <v>3.01</v>
      </c>
      <c r="L85" s="17"/>
      <c r="M85" s="17" t="s">
        <v>32</v>
      </c>
      <c r="N85" s="26">
        <f>((G85-1)*(1-(IF(H85="no",0,'results log'!$B$3)))+1)</f>
        <v>2.6</v>
      </c>
      <c r="O85" s="26">
        <f t="shared" si="2"/>
        <v>1</v>
      </c>
      <c r="P85" s="28">
        <f>IF(ISBLANK(M85),,IF(ISBLANK(F85),,(IF(M85="WON-EW",((((F85-1)*J85)*'results log'!$B$2)+('results log'!$B$2*(F85-1))),IF(M85="WON",((((F85-1)*J85)*'results log'!$B$2)+('results log'!$B$2*(F85-1))),IF(M85="PLACED",((((F85-1)*J85)*'results log'!$B$2)-'results log'!$B$2),IF(J85=0,-'results log'!$B$2,IF(J85=0,-'results log'!$B$2,-('results log'!$B$2*2)))))))*E85))</f>
        <v>-20</v>
      </c>
      <c r="Q85" s="27">
        <f>IF(ISBLANK(M85),,IF(ISBLANK(G85),,(IF(M85="WON-EW",((((N85-1)*J85)*'results log'!$B$2)+('results log'!$B$2*(N85-1))),IF(M85="WON",((((N85-1)*J85)*'results log'!$B$2)+('results log'!$B$2*(N85-1))),IF(M85="PLACED",((((N85-1)*J85)*'results log'!$B$2)-'results log'!$B$2),IF(J85=0,-'results log'!$B$2,IF(J85=0,-'results log'!$B$2,-('results log'!$B$2*2)))))))*E85))</f>
        <v>-20</v>
      </c>
      <c r="R85" s="27">
        <f>IF(ISBLANK(M85),,IF(U85&lt;&gt;1,((IF(M85="WON-EW",(((K85-1)*'results log'!$B$2)*(1-$B$3))+(((L85-1)*'results log'!$B$2)*(1-$B$3)),IF(M85="WON",(((K85-1)*'results log'!$B$2)*(1-$B$3)),IF(M85="PLACED",(((L85-1)*'results log'!$B$2)*(1-$B$3))-'results log'!$B$2,IF(J85=0,-'results log'!$B$2,-('results log'!$B$2*2))))))*E85),0))</f>
        <v>-20</v>
      </c>
      <c r="T85" t="s">
        <v>41</v>
      </c>
      <c r="U85">
        <f t="shared" si="3"/>
        <v>2</v>
      </c>
    </row>
    <row r="86" spans="1:21" ht="16" x14ac:dyDescent="0.2">
      <c r="A86" s="20">
        <v>42756</v>
      </c>
      <c r="B86" s="21">
        <v>15.15</v>
      </c>
      <c r="C86" s="16" t="s">
        <v>181</v>
      </c>
      <c r="D86" s="16" t="s">
        <v>184</v>
      </c>
      <c r="E86" s="22">
        <v>0.5</v>
      </c>
      <c r="F86" s="22">
        <v>5.5</v>
      </c>
      <c r="G86" s="22">
        <v>5.5</v>
      </c>
      <c r="H86" s="22" t="s">
        <v>36</v>
      </c>
      <c r="I86" s="22" t="s">
        <v>35</v>
      </c>
      <c r="J86" s="22">
        <v>0.25</v>
      </c>
      <c r="K86" s="17">
        <v>5.75</v>
      </c>
      <c r="L86" s="17">
        <v>2.2000000000000002</v>
      </c>
      <c r="M86" s="17" t="s">
        <v>30</v>
      </c>
      <c r="N86" s="26">
        <f>((G86-1)*(1-(IF(H86="no",0,'results log'!$B$3)))+1)</f>
        <v>5.5</v>
      </c>
      <c r="O86" s="26">
        <f t="shared" si="2"/>
        <v>1</v>
      </c>
      <c r="P86" s="28">
        <f>IF(ISBLANK(M86),,IF(ISBLANK(F86),,(IF(M86="WON-EW",((((F86-1)*J86)*'results log'!$B$2)+('results log'!$B$2*(F86-1))),IF(M86="WON",((((F86-1)*J86)*'results log'!$B$2)+('results log'!$B$2*(F86-1))),IF(M86="PLACED",((((F86-1)*J86)*'results log'!$B$2)-'results log'!$B$2),IF(J86=0,-'results log'!$B$2,IF(J86=0,-'results log'!$B$2,-('results log'!$B$2*2)))))))*E86))</f>
        <v>56.25</v>
      </c>
      <c r="Q86" s="27">
        <f>IF(ISBLANK(M86),,IF(ISBLANK(G86),,(IF(M86="WON-EW",((((N86-1)*J86)*'results log'!$B$2)+('results log'!$B$2*(N86-1))),IF(M86="WON",((((N86-1)*J86)*'results log'!$B$2)+('results log'!$B$2*(N86-1))),IF(M86="PLACED",((((N86-1)*J86)*'results log'!$B$2)-'results log'!$B$2),IF(J86=0,-'results log'!$B$2,IF(J86=0,-'results log'!$B$2,-('results log'!$B$2*2)))))))*E86))</f>
        <v>56.25</v>
      </c>
      <c r="R86" s="27">
        <f>IF(ISBLANK(M86),,IF(U86&lt;&gt;1,((IF(M86="WON-EW",(((K86-1)*'results log'!$B$2)*(1-$B$3))+(((L86-1)*'results log'!$B$2)*(1-$B$3)),IF(M86="WON",(((K86-1)*'results log'!$B$2)*(1-$B$3)),IF(M86="PLACED",(((L86-1)*'results log'!$B$2)*(1-$B$3))-'results log'!$B$2,IF(J86=0,-'results log'!$B$2,-('results log'!$B$2*2))))))*E86),0))</f>
        <v>56.524999999999999</v>
      </c>
      <c r="T86" t="s">
        <v>41</v>
      </c>
      <c r="U86">
        <f t="shared" si="3"/>
        <v>99</v>
      </c>
    </row>
    <row r="87" spans="1:21" ht="16" x14ac:dyDescent="0.2">
      <c r="E87" s="22"/>
      <c r="F87" s="22"/>
      <c r="H87" s="22"/>
      <c r="I87" s="22"/>
      <c r="J87" s="22"/>
      <c r="K87" s="17"/>
      <c r="L87" s="17"/>
      <c r="M87" s="17"/>
      <c r="N87" s="26">
        <f>((G87-1)*(1-(IF(H87="no",0,'results log'!$B$3)))+1)</f>
        <v>5.0000000000000044E-2</v>
      </c>
      <c r="O87" s="26">
        <f t="shared" si="2"/>
        <v>0</v>
      </c>
      <c r="P87" s="28">
        <f>IF(ISBLANK(M87),,IF(ISBLANK(F87),,(IF(M87="WON-EW",((((F87-1)*J87)*'results log'!$B$2)+('results log'!$B$2*(F87-1))),IF(M87="WON",((((F87-1)*J87)*'results log'!$B$2)+('results log'!$B$2*(F87-1))),IF(M87="PLACED",((((F87-1)*J87)*'results log'!$B$2)-'results log'!$B$2),IF(J87=0,-'results log'!$B$2,IF(J87=0,-'results log'!$B$2,-('results log'!$B$2*2)))))))*E87))</f>
        <v>0</v>
      </c>
      <c r="Q87" s="27">
        <f>IF(ISBLANK(M87),,IF(ISBLANK(G87),,(IF(M87="WON-EW",((((N87-1)*J87)*'results log'!$B$2)+('results log'!$B$2*(N87-1))),IF(M87="WON",((((N87-1)*J87)*'results log'!$B$2)+('results log'!$B$2*(N87-1))),IF(M87="PLACED",((((N87-1)*J87)*'results log'!$B$2)-'results log'!$B$2),IF(J87=0,-'results log'!$B$2,IF(J87=0,-'results log'!$B$2,-('results log'!$B$2*2)))))))*E87))</f>
        <v>0</v>
      </c>
      <c r="R87" s="27">
        <f>IF(ISBLANK(M87),,IF(U87&lt;&gt;1,((IF(M87="WON-EW",(((K87-1)*'results log'!$B$2)*(1-$B$3))+(((L87-1)*'results log'!$B$2)*(1-$B$3)),IF(M87="WON",(((K87-1)*'results log'!$B$2)*(1-$B$3)),IF(M87="PLACED",(((L87-1)*'results log'!$B$2)*(1-$B$3))-'results log'!$B$2,IF(J87=0,-'results log'!$B$2,-('results log'!$B$2*2))))))*E87),0))</f>
        <v>0</v>
      </c>
      <c r="U87">
        <f t="shared" si="3"/>
        <v>1</v>
      </c>
    </row>
    <row r="88" spans="1:21" ht="16" x14ac:dyDescent="0.2">
      <c r="H88" s="22"/>
      <c r="I88" s="22"/>
      <c r="J88" s="22"/>
      <c r="K88" s="17"/>
      <c r="L88" s="17"/>
      <c r="M88" s="17"/>
      <c r="N88" s="26">
        <f>((G88-1)*(1-(IF(H88="no",0,'results log'!$B$3)))+1)</f>
        <v>5.0000000000000044E-2</v>
      </c>
      <c r="O88" s="26">
        <f t="shared" si="2"/>
        <v>0</v>
      </c>
      <c r="P88" s="28">
        <f>IF(ISBLANK(M88),,IF(ISBLANK(F88),,(IF(M88="WON-EW",((((F88-1)*J88)*'results log'!$B$2)+('results log'!$B$2*(F88-1))),IF(M88="WON",((((F88-1)*J88)*'results log'!$B$2)+('results log'!$B$2*(F88-1))),IF(M88="PLACED",((((F88-1)*J88)*'results log'!$B$2)-'results log'!$B$2),IF(J88=0,-'results log'!$B$2,IF(J88=0,-'results log'!$B$2,-('results log'!$B$2*2)))))))*E88))</f>
        <v>0</v>
      </c>
      <c r="Q88" s="27">
        <f>IF(ISBLANK(M88),,IF(ISBLANK(G88),,(IF(M88="WON-EW",((((N88-1)*J88)*'results log'!$B$2)+('results log'!$B$2*(N88-1))),IF(M88="WON",((((N88-1)*J88)*'results log'!$B$2)+('results log'!$B$2*(N88-1))),IF(M88="PLACED",((((N88-1)*J88)*'results log'!$B$2)-'results log'!$B$2),IF(J88=0,-'results log'!$B$2,IF(J88=0,-'results log'!$B$2,-('results log'!$B$2*2)))))))*E88))</f>
        <v>0</v>
      </c>
      <c r="R88" s="27">
        <f>IF(ISBLANK(M88),,IF(U88&lt;&gt;1,((IF(M88="WON-EW",(((K88-1)*'results log'!$B$2)*(1-$B$3))+(((L88-1)*'results log'!$B$2)*(1-$B$3)),IF(M88="WON",(((K88-1)*'results log'!$B$2)*(1-$B$3)),IF(M88="PLACED",(((L88-1)*'results log'!$B$2)*(1-$B$3))-'results log'!$B$2,IF(J88=0,-'results log'!$B$2,-('results log'!$B$2*2))))))*E88),0))</f>
        <v>0</v>
      </c>
      <c r="U88">
        <f t="shared" si="3"/>
        <v>1</v>
      </c>
    </row>
    <row r="89" spans="1:21" ht="16" x14ac:dyDescent="0.2">
      <c r="H89" s="22"/>
      <c r="I89" s="22"/>
      <c r="J89" s="22"/>
      <c r="K89" s="17"/>
      <c r="L89" s="17"/>
      <c r="M89" s="17"/>
      <c r="N89" s="26">
        <f>((G89-1)*(1-(IF(H89="no",0,'results log'!$B$3)))+1)</f>
        <v>5.0000000000000044E-2</v>
      </c>
      <c r="O89" s="26">
        <f t="shared" si="2"/>
        <v>0</v>
      </c>
      <c r="P89" s="28">
        <f>IF(ISBLANK(M89),,IF(ISBLANK(F89),,(IF(M89="WON-EW",((((F89-1)*J89)*'results log'!$B$2)+('results log'!$B$2*(F89-1))),IF(M89="WON",((((F89-1)*J89)*'results log'!$B$2)+('results log'!$B$2*(F89-1))),IF(M89="PLACED",((((F89-1)*J89)*'results log'!$B$2)-'results log'!$B$2),IF(J89=0,-'results log'!$B$2,IF(J89=0,-'results log'!$B$2,-('results log'!$B$2*2)))))))*E89))</f>
        <v>0</v>
      </c>
      <c r="Q89" s="27">
        <f>IF(ISBLANK(M89),,IF(ISBLANK(G89),,(IF(M89="WON-EW",((((N89-1)*J89)*'results log'!$B$2)+('results log'!$B$2*(N89-1))),IF(M89="WON",((((N89-1)*J89)*'results log'!$B$2)+('results log'!$B$2*(N89-1))),IF(M89="PLACED",((((N89-1)*J89)*'results log'!$B$2)-'results log'!$B$2),IF(J89=0,-'results log'!$B$2,IF(J89=0,-'results log'!$B$2,-('results log'!$B$2*2)))))))*E89))</f>
        <v>0</v>
      </c>
      <c r="R89" s="27">
        <f>IF(ISBLANK(M89),,IF(U89&lt;&gt;1,((IF(M89="WON-EW",(((K89-1)*'results log'!$B$2)*(1-$B$3))+(((L89-1)*'results log'!$B$2)*(1-$B$3)),IF(M89="WON",(((K89-1)*'results log'!$B$2)*(1-$B$3)),IF(M89="PLACED",(((L89-1)*'results log'!$B$2)*(1-$B$3))-'results log'!$B$2,IF(J89=0,-'results log'!$B$2,-('results log'!$B$2*2))))))*E89),0))</f>
        <v>0</v>
      </c>
      <c r="U89">
        <f t="shared" si="3"/>
        <v>1</v>
      </c>
    </row>
    <row r="90" spans="1:21" ht="16" x14ac:dyDescent="0.2">
      <c r="A90" s="40" t="s">
        <v>162</v>
      </c>
      <c r="H90" s="22"/>
      <c r="I90" s="22"/>
      <c r="J90" s="22"/>
      <c r="K90" s="17"/>
      <c r="L90" s="17"/>
      <c r="M90" s="17"/>
      <c r="N90" s="26">
        <f>((G90-1)*(1-(IF(H90="no",0,'results log'!$B$3)))+1)</f>
        <v>5.0000000000000044E-2</v>
      </c>
      <c r="O90" s="26">
        <f t="shared" si="2"/>
        <v>0</v>
      </c>
      <c r="P90" s="28">
        <f>IF(ISBLANK(M90),,IF(ISBLANK(F90),,(IF(M90="WON-EW",((((F90-1)*J90)*'results log'!$B$2)+('results log'!$B$2*(F90-1))),IF(M90="WON",((((F90-1)*J90)*'results log'!$B$2)+('results log'!$B$2*(F90-1))),IF(M90="PLACED",((((F90-1)*J90)*'results log'!$B$2)-'results log'!$B$2),IF(J90=0,-'results log'!$B$2,IF(J90=0,-'results log'!$B$2,-('results log'!$B$2*2)))))))*E90))</f>
        <v>0</v>
      </c>
      <c r="Q90" s="27">
        <f>IF(ISBLANK(M90),,IF(ISBLANK(G90),,(IF(M90="WON-EW",((((N90-1)*J90)*'results log'!$B$2)+('results log'!$B$2*(N90-1))),IF(M90="WON",((((N90-1)*J90)*'results log'!$B$2)+('results log'!$B$2*(N90-1))),IF(M90="PLACED",((((N90-1)*J90)*'results log'!$B$2)-'results log'!$B$2),IF(J90=0,-'results log'!$B$2,IF(J90=0,-'results log'!$B$2,-('results log'!$B$2*2)))))))*E90))</f>
        <v>0</v>
      </c>
      <c r="R90" s="27">
        <f>IF(ISBLANK(M90),,IF(U90&lt;&gt;1,((IF(M90="WON-EW",(((K90-1)*'results log'!$B$2)*(1-$B$3))+(((L90-1)*'results log'!$B$2)*(1-$B$3)),IF(M90="WON",(((K90-1)*'results log'!$B$2)*(1-$B$3)),IF(M90="PLACED",(((L90-1)*'results log'!$B$2)*(1-$B$3))-'results log'!$B$2,IF(J90=0,-'results log'!$B$2,-('results log'!$B$2*2))))))*E90),0))</f>
        <v>0</v>
      </c>
      <c r="U90">
        <f t="shared" si="3"/>
        <v>1</v>
      </c>
    </row>
    <row r="91" spans="1:21" ht="16" x14ac:dyDescent="0.2">
      <c r="A91" s="41" t="s">
        <v>46</v>
      </c>
      <c r="H91" s="22"/>
      <c r="I91" s="22"/>
      <c r="J91" s="22"/>
      <c r="K91" s="17"/>
      <c r="M91" s="17"/>
      <c r="N91" s="26">
        <f>((G91-1)*(1-(IF(H91="no",0,'results log'!$B$3)))+1)</f>
        <v>5.0000000000000044E-2</v>
      </c>
      <c r="O91" s="26">
        <f t="shared" si="2"/>
        <v>0</v>
      </c>
      <c r="P91" s="28">
        <f>IF(ISBLANK(M91),,IF(ISBLANK(F91),,(IF(M91="WON-EW",((((F91-1)*J91)*'results log'!$B$2)+('results log'!$B$2*(F91-1))),IF(M91="WON",((((F91-1)*J91)*'results log'!$B$2)+('results log'!$B$2*(F91-1))),IF(M91="PLACED",((((F91-1)*J91)*'results log'!$B$2)-'results log'!$B$2),IF(J91=0,-'results log'!$B$2,IF(J91=0,-'results log'!$B$2,-('results log'!$B$2*2)))))))*E91))</f>
        <v>0</v>
      </c>
      <c r="Q91" s="27">
        <f>IF(ISBLANK(M91),,IF(ISBLANK(G91),,(IF(M91="WON-EW",((((N91-1)*J91)*'results log'!$B$2)+('results log'!$B$2*(N91-1))),IF(M91="WON",((((N91-1)*J91)*'results log'!$B$2)+('results log'!$B$2*(N91-1))),IF(M91="PLACED",((((N91-1)*J91)*'results log'!$B$2)-'results log'!$B$2),IF(J91=0,-'results log'!$B$2,IF(J91=0,-'results log'!$B$2,-('results log'!$B$2*2)))))))*E91))</f>
        <v>0</v>
      </c>
      <c r="R91" s="27">
        <f>IF(ISBLANK(M91),,IF(U91&lt;&gt;1,((IF(M91="WON-EW",(((K91-1)*'results log'!$B$2)*(1-$B$3))+(((L91-1)*'results log'!$B$2)*(1-$B$3)),IF(M91="WON",(((K91-1)*'results log'!$B$2)*(1-$B$3)),IF(M91="PLACED",(((L91-1)*'results log'!$B$2)*(1-$B$3))-'results log'!$B$2,IF(J91=0,-'results log'!$B$2,-('results log'!$B$2*2))))))*E91),0))</f>
        <v>0</v>
      </c>
      <c r="U91">
        <f t="shared" si="3"/>
        <v>1</v>
      </c>
    </row>
    <row r="92" spans="1:21" ht="16" x14ac:dyDescent="0.2">
      <c r="A92" s="41" t="s">
        <v>45</v>
      </c>
      <c r="H92" s="22"/>
      <c r="I92" s="22"/>
      <c r="J92" s="22"/>
      <c r="M92" s="17"/>
      <c r="N92" s="26">
        <f>((G92-1)*(1-(IF(H92="no",0,'results log'!$B$3)))+1)</f>
        <v>5.0000000000000044E-2</v>
      </c>
      <c r="O92" s="26">
        <f t="shared" si="2"/>
        <v>0</v>
      </c>
      <c r="P92" s="28">
        <f>IF(ISBLANK(M92),,IF(ISBLANK(F92),,(IF(M92="WON-EW",((((F92-1)*J92)*'results log'!$B$2)+('results log'!$B$2*(F92-1))),IF(M92="WON",((((F92-1)*J92)*'results log'!$B$2)+('results log'!$B$2*(F92-1))),IF(M92="PLACED",((((F92-1)*J92)*'results log'!$B$2)-'results log'!$B$2),IF(J92=0,-'results log'!$B$2,IF(J92=0,-'results log'!$B$2,-('results log'!$B$2*2)))))))*E92))</f>
        <v>0</v>
      </c>
      <c r="Q92" s="27">
        <f>IF(ISBLANK(M92),,IF(ISBLANK(G92),,(IF(M92="WON-EW",((((N92-1)*J92)*'results log'!$B$2)+('results log'!$B$2*(N92-1))),IF(M92="WON",((((N92-1)*J92)*'results log'!$B$2)+('results log'!$B$2*(N92-1))),IF(M92="PLACED",((((N92-1)*J92)*'results log'!$B$2)-'results log'!$B$2),IF(J92=0,-'results log'!$B$2,IF(J92=0,-'results log'!$B$2,-('results log'!$B$2*2)))))))*E92))</f>
        <v>0</v>
      </c>
      <c r="R92" s="27">
        <f>IF(ISBLANK(M92),,IF(U92&lt;&gt;1,((IF(M92="WON-EW",(((K92-1)*'results log'!$B$2)*(1-$B$3))+(((L92-1)*'results log'!$B$2)*(1-$B$3)),IF(M92="WON",(((K92-1)*'results log'!$B$2)*(1-$B$3)),IF(M92="PLACED",(((L92-1)*'results log'!$B$2)*(1-$B$3))-'results log'!$B$2,IF(J92=0,-'results log'!$B$2,-('results log'!$B$2*2))))))*E92),0))</f>
        <v>0</v>
      </c>
      <c r="U92">
        <f t="shared" si="3"/>
        <v>1</v>
      </c>
    </row>
    <row r="93" spans="1:21" ht="16" x14ac:dyDescent="0.2">
      <c r="A93" s="20"/>
      <c r="H93" s="22"/>
      <c r="I93" s="22"/>
      <c r="J93" s="22"/>
      <c r="M93" s="17"/>
      <c r="N93" s="26">
        <f>((G93-1)*(1-(IF(H93="no",0,'results log'!$B$3)))+1)</f>
        <v>5.0000000000000044E-2</v>
      </c>
      <c r="O93" s="26">
        <f t="shared" si="2"/>
        <v>0</v>
      </c>
      <c r="P93" s="28">
        <f>IF(ISBLANK(M93),,IF(ISBLANK(F93),,(IF(M93="WON-EW",((((F93-1)*J93)*'results log'!$B$2)+('results log'!$B$2*(F93-1))),IF(M93="WON",((((F93-1)*J93)*'results log'!$B$2)+('results log'!$B$2*(F93-1))),IF(M93="PLACED",((((F93-1)*J93)*'results log'!$B$2)-'results log'!$B$2),IF(J93=0,-'results log'!$B$2,IF(J93=0,-'results log'!$B$2,-('results log'!$B$2*2)))))))*E93))</f>
        <v>0</v>
      </c>
      <c r="Q93" s="27">
        <f>IF(ISBLANK(M93),,IF(ISBLANK(G93),,(IF(M93="WON-EW",((((N93-1)*J93)*'results log'!$B$2)+('results log'!$B$2*(N93-1))),IF(M93="WON",((((N93-1)*J93)*'results log'!$B$2)+('results log'!$B$2*(N93-1))),IF(M93="PLACED",((((N93-1)*J93)*'results log'!$B$2)-'results log'!$B$2),IF(J93=0,-'results log'!$B$2,IF(J93=0,-'results log'!$B$2,-('results log'!$B$2*2)))))))*E93))</f>
        <v>0</v>
      </c>
      <c r="R93" s="27">
        <f>IF(ISBLANK(M93),,IF(U93&lt;&gt;1,((IF(M93="WON-EW",(((K93-1)*'results log'!$B$2)*(1-$B$3))+(((L93-1)*'results log'!$B$2)*(1-$B$3)),IF(M93="WON",(((K93-1)*'results log'!$B$2)*(1-$B$3)),IF(M93="PLACED",(((L93-1)*'results log'!$B$2)*(1-$B$3))-'results log'!$B$2,IF(J93=0,-'results log'!$B$2,-('results log'!$B$2*2))))))*E93),0))</f>
        <v>0</v>
      </c>
      <c r="U93">
        <f t="shared" si="3"/>
        <v>1</v>
      </c>
    </row>
    <row r="94" spans="1:21" ht="16" x14ac:dyDescent="0.2">
      <c r="A94" s="41" t="s">
        <v>47</v>
      </c>
      <c r="H94" s="22"/>
      <c r="I94" s="22"/>
      <c r="J94" s="22"/>
      <c r="M94" s="17"/>
      <c r="N94" s="26">
        <f>((G94-1)*(1-(IF(H94="no",0,'results log'!$B$3)))+1)</f>
        <v>5.0000000000000044E-2</v>
      </c>
      <c r="O94" s="26">
        <f t="shared" si="2"/>
        <v>0</v>
      </c>
      <c r="P94" s="28">
        <f>IF(ISBLANK(M94),,IF(ISBLANK(F94),,(IF(M94="WON-EW",((((F94-1)*J94)*'results log'!$B$2)+('results log'!$B$2*(F94-1))),IF(M94="WON",((((F94-1)*J94)*'results log'!$B$2)+('results log'!$B$2*(F94-1))),IF(M94="PLACED",((((F94-1)*J94)*'results log'!$B$2)-'results log'!$B$2),IF(J94=0,-'results log'!$B$2,IF(J94=0,-'results log'!$B$2,-('results log'!$B$2*2)))))))*E94))</f>
        <v>0</v>
      </c>
      <c r="Q94" s="27">
        <f>IF(ISBLANK(M94),,IF(ISBLANK(G94),,(IF(M94="WON-EW",((((N94-1)*J94)*'results log'!$B$2)+('results log'!$B$2*(N94-1))),IF(M94="WON",((((N94-1)*J94)*'results log'!$B$2)+('results log'!$B$2*(N94-1))),IF(M94="PLACED",((((N94-1)*J94)*'results log'!$B$2)-'results log'!$B$2),IF(J94=0,-'results log'!$B$2,IF(J94=0,-'results log'!$B$2,-('results log'!$B$2*2)))))))*E94))</f>
        <v>0</v>
      </c>
      <c r="R94" s="27">
        <f>IF(ISBLANK(M94),,IF(U94&lt;&gt;1,((IF(M94="WON-EW",(((K94-1)*'results log'!$B$2)*(1-$B$3))+(((L94-1)*'results log'!$B$2)*(1-$B$3)),IF(M94="WON",(((K94-1)*'results log'!$B$2)*(1-$B$3)),IF(M94="PLACED",(((L94-1)*'results log'!$B$2)*(1-$B$3))-'results log'!$B$2,IF(J94=0,-'results log'!$B$2,-('results log'!$B$2*2))))))*E94),0))</f>
        <v>0</v>
      </c>
      <c r="U94">
        <f t="shared" si="3"/>
        <v>1</v>
      </c>
    </row>
    <row r="95" spans="1:21" ht="16" x14ac:dyDescent="0.2">
      <c r="H95" s="22"/>
      <c r="I95" s="22"/>
      <c r="J95" s="22"/>
      <c r="M95" s="17"/>
      <c r="N95" s="26">
        <f>((G95-1)*(1-(IF(H95="no",0,'results log'!$B$3)))+1)</f>
        <v>5.0000000000000044E-2</v>
      </c>
      <c r="O95" s="26">
        <f t="shared" si="2"/>
        <v>0</v>
      </c>
      <c r="P95" s="28">
        <f>IF(ISBLANK(M95),,IF(ISBLANK(F95),,(IF(M95="WON-EW",((((F95-1)*J95)*'results log'!$B$2)+('results log'!$B$2*(F95-1))),IF(M95="WON",((((F95-1)*J95)*'results log'!$B$2)+('results log'!$B$2*(F95-1))),IF(M95="PLACED",((((F95-1)*J95)*'results log'!$B$2)-'results log'!$B$2),IF(J95=0,-'results log'!$B$2,IF(J95=0,-'results log'!$B$2,-('results log'!$B$2*2)))))))*E95))</f>
        <v>0</v>
      </c>
      <c r="Q95" s="27">
        <f>IF(ISBLANK(M95),,IF(ISBLANK(G95),,(IF(M95="WON-EW",((((N95-1)*J95)*'results log'!$B$2)+('results log'!$B$2*(N95-1))),IF(M95="WON",((((N95-1)*J95)*'results log'!$B$2)+('results log'!$B$2*(N95-1))),IF(M95="PLACED",((((N95-1)*J95)*'results log'!$B$2)-'results log'!$B$2),IF(J95=0,-'results log'!$B$2,IF(J95=0,-'results log'!$B$2,-('results log'!$B$2*2)))))))*E95))</f>
        <v>0</v>
      </c>
      <c r="R95" s="27">
        <f>IF(ISBLANK(M95),,IF(U95&lt;&gt;1,((IF(M95="WON-EW",(((K95-1)*'results log'!$B$2)*(1-$B$3))+(((L95-1)*'results log'!$B$2)*(1-$B$3)),IF(M95="WON",(((K95-1)*'results log'!$B$2)*(1-$B$3)),IF(M95="PLACED",(((L95-1)*'results log'!$B$2)*(1-$B$3))-'results log'!$B$2,IF(J95=0,-'results log'!$B$2,-('results log'!$B$2*2))))))*E95),0))</f>
        <v>0</v>
      </c>
      <c r="U95">
        <f t="shared" si="3"/>
        <v>1</v>
      </c>
    </row>
    <row r="96" spans="1:21" ht="16" x14ac:dyDescent="0.2">
      <c r="A96" s="41" t="s">
        <v>129</v>
      </c>
      <c r="H96" s="22"/>
      <c r="I96" s="22"/>
      <c r="J96" s="22"/>
      <c r="M96" s="17"/>
      <c r="N96" s="26">
        <f>((G96-1)*(1-(IF(H96="no",0,'results log'!$B$3)))+1)</f>
        <v>5.0000000000000044E-2</v>
      </c>
      <c r="O96" s="26">
        <f t="shared" si="2"/>
        <v>0</v>
      </c>
      <c r="P96" s="28">
        <f>IF(ISBLANK(M96),,IF(ISBLANK(F96),,(IF(M96="WON-EW",((((F96-1)*J96)*'results log'!$B$2)+('results log'!$B$2*(F96-1))),IF(M96="WON",((((F96-1)*J96)*'results log'!$B$2)+('results log'!$B$2*(F96-1))),IF(M96="PLACED",((((F96-1)*J96)*'results log'!$B$2)-'results log'!$B$2),IF(J96=0,-'results log'!$B$2,IF(J96=0,-'results log'!$B$2,-('results log'!$B$2*2)))))))*E96))</f>
        <v>0</v>
      </c>
      <c r="Q96" s="27">
        <f>IF(ISBLANK(M96),,IF(ISBLANK(G96),,(IF(M96="WON-EW",((((N96-1)*J96)*'results log'!$B$2)+('results log'!$B$2*(N96-1))),IF(M96="WON",((((N96-1)*J96)*'results log'!$B$2)+('results log'!$B$2*(N96-1))),IF(M96="PLACED",((((N96-1)*J96)*'results log'!$B$2)-'results log'!$B$2),IF(J96=0,-'results log'!$B$2,IF(J96=0,-'results log'!$B$2,-('results log'!$B$2*2)))))))*E96))</f>
        <v>0</v>
      </c>
      <c r="R96" s="27">
        <f>IF(ISBLANK(M96),,IF(U96&lt;&gt;1,((IF(M96="WON-EW",(((K96-1)*'results log'!$B$2)*(1-$B$3))+(((L96-1)*'results log'!$B$2)*(1-$B$3)),IF(M96="WON",(((K96-1)*'results log'!$B$2)*(1-$B$3)),IF(M96="PLACED",(((L96-1)*'results log'!$B$2)*(1-$B$3))-'results log'!$B$2,IF(J96=0,-'results log'!$B$2,-('results log'!$B$2*2))))))*E96),0))</f>
        <v>0</v>
      </c>
      <c r="U96">
        <f t="shared" si="3"/>
        <v>1</v>
      </c>
    </row>
    <row r="97" spans="1:21" ht="16" x14ac:dyDescent="0.2">
      <c r="A97" s="41" t="s">
        <v>138</v>
      </c>
      <c r="H97" s="22"/>
      <c r="I97" s="22"/>
      <c r="J97" s="22"/>
      <c r="M97" s="17"/>
      <c r="N97" s="26">
        <f>((G97-1)*(1-(IF(H97="no",0,'results log'!$B$3)))+1)</f>
        <v>5.0000000000000044E-2</v>
      </c>
      <c r="O97" s="26">
        <f t="shared" si="2"/>
        <v>0</v>
      </c>
      <c r="P97" s="28">
        <f>IF(ISBLANK(M97),,IF(ISBLANK(F97),,(IF(M97="WON-EW",((((F97-1)*J97)*'results log'!$B$2)+('results log'!$B$2*(F97-1))),IF(M97="WON",((((F97-1)*J97)*'results log'!$B$2)+('results log'!$B$2*(F97-1))),IF(M97="PLACED",((((F97-1)*J97)*'results log'!$B$2)-'results log'!$B$2),IF(J97=0,-'results log'!$B$2,IF(J97=0,-'results log'!$B$2,-('results log'!$B$2*2)))))))*E97))</f>
        <v>0</v>
      </c>
      <c r="Q97" s="27">
        <f>IF(ISBLANK(M97),,IF(ISBLANK(G97),,(IF(M97="WON-EW",((((N97-1)*J97)*'results log'!$B$2)+('results log'!$B$2*(N97-1))),IF(M97="WON",((((N97-1)*J97)*'results log'!$B$2)+('results log'!$B$2*(N97-1))),IF(M97="PLACED",((((N97-1)*J97)*'results log'!$B$2)-'results log'!$B$2),IF(J97=0,-'results log'!$B$2,IF(J97=0,-'results log'!$B$2,-('results log'!$B$2*2)))))))*E97))</f>
        <v>0</v>
      </c>
      <c r="R97" s="27">
        <f>IF(ISBLANK(M97),,IF(U97&lt;&gt;1,((IF(M97="WON-EW",(((K97-1)*'results log'!$B$2)*(1-$B$3))+(((L97-1)*'results log'!$B$2)*(1-$B$3)),IF(M97="WON",(((K97-1)*'results log'!$B$2)*(1-$B$3)),IF(M97="PLACED",(((L97-1)*'results log'!$B$2)*(1-$B$3))-'results log'!$B$2,IF(J97=0,-'results log'!$B$2,-('results log'!$B$2*2))))))*E97),0))</f>
        <v>0</v>
      </c>
      <c r="U97">
        <f t="shared" si="3"/>
        <v>1</v>
      </c>
    </row>
    <row r="98" spans="1:21" ht="16" x14ac:dyDescent="0.2">
      <c r="H98" s="22"/>
      <c r="I98" s="22"/>
      <c r="J98" s="22"/>
      <c r="M98" s="17"/>
      <c r="N98" s="26">
        <f>((G98-1)*(1-(IF(H98="no",0,'results log'!$B$3)))+1)</f>
        <v>5.0000000000000044E-2</v>
      </c>
      <c r="O98" s="26">
        <f t="shared" si="2"/>
        <v>0</v>
      </c>
      <c r="P98" s="28">
        <f>IF(ISBLANK(M98),,IF(ISBLANK(F98),,(IF(M98="WON-EW",((((F98-1)*J98)*'results log'!$B$2)+('results log'!$B$2*(F98-1))),IF(M98="WON",((((F98-1)*J98)*'results log'!$B$2)+('results log'!$B$2*(F98-1))),IF(M98="PLACED",((((F98-1)*J98)*'results log'!$B$2)-'results log'!$B$2),IF(J98=0,-'results log'!$B$2,IF(J98=0,-'results log'!$B$2,-('results log'!$B$2*2)))))))*E98))</f>
        <v>0</v>
      </c>
      <c r="Q98" s="27">
        <f>IF(ISBLANK(M98),,IF(ISBLANK(G98),,(IF(M98="WON-EW",((((N98-1)*J98)*'results log'!$B$2)+('results log'!$B$2*(N98-1))),IF(M98="WON",((((N98-1)*J98)*'results log'!$B$2)+('results log'!$B$2*(N98-1))),IF(M98="PLACED",((((N98-1)*J98)*'results log'!$B$2)-'results log'!$B$2),IF(J98=0,-'results log'!$B$2,IF(J98=0,-'results log'!$B$2,-('results log'!$B$2*2)))))))*E98))</f>
        <v>0</v>
      </c>
      <c r="R98" s="27">
        <f>IF(ISBLANK(M98),,IF(U98&lt;&gt;1,((IF(M98="WON-EW",(((K98-1)*'results log'!$B$2)*(1-$B$3))+(((L98-1)*'results log'!$B$2)*(1-$B$3)),IF(M98="WON",(((K98-1)*'results log'!$B$2)*(1-$B$3)),IF(M98="PLACED",(((L98-1)*'results log'!$B$2)*(1-$B$3))-'results log'!$B$2,IF(J98=0,-'results log'!$B$2,-('results log'!$B$2*2))))))*E98),0))</f>
        <v>0</v>
      </c>
      <c r="U98">
        <f t="shared" si="3"/>
        <v>1</v>
      </c>
    </row>
    <row r="99" spans="1:21" ht="16" x14ac:dyDescent="0.2">
      <c r="H99" s="22"/>
      <c r="I99" s="22"/>
      <c r="J99" s="22"/>
      <c r="M99" s="17"/>
      <c r="N99" s="26">
        <f>((G99-1)*(1-(IF(H99="no",0,'results log'!$B$3)))+1)</f>
        <v>5.0000000000000044E-2</v>
      </c>
      <c r="O99" s="26">
        <f t="shared" si="2"/>
        <v>0</v>
      </c>
      <c r="P99" s="28">
        <f>IF(ISBLANK(M99),,IF(ISBLANK(F99),,(IF(M99="WON-EW",((((F99-1)*J99)*'results log'!$B$2)+('results log'!$B$2*(F99-1))),IF(M99="WON",((((F99-1)*J99)*'results log'!$B$2)+('results log'!$B$2*(F99-1))),IF(M99="PLACED",((((F99-1)*J99)*'results log'!$B$2)-'results log'!$B$2),IF(J99=0,-'results log'!$B$2,IF(J99=0,-'results log'!$B$2,-('results log'!$B$2*2)))))))*E99))</f>
        <v>0</v>
      </c>
      <c r="Q99" s="27">
        <f>IF(ISBLANK(M99),,IF(ISBLANK(G99),,(IF(M99="WON-EW",((((N99-1)*J99)*'results log'!$B$2)+('results log'!$B$2*(N99-1))),IF(M99="WON",((((N99-1)*J99)*'results log'!$B$2)+('results log'!$B$2*(N99-1))),IF(M99="PLACED",((((N99-1)*J99)*'results log'!$B$2)-'results log'!$B$2),IF(J99=0,-'results log'!$B$2,IF(J99=0,-'results log'!$B$2,-('results log'!$B$2*2)))))))*E99))</f>
        <v>0</v>
      </c>
      <c r="R99" s="27">
        <f>IF(ISBLANK(M99),,IF(U99&lt;&gt;1,((IF(M99="WON-EW",(((K99-1)*'results log'!$B$2)*(1-$B$3))+(((L99-1)*'results log'!$B$2)*(1-$B$3)),IF(M99="WON",(((K99-1)*'results log'!$B$2)*(1-$B$3)),IF(M99="PLACED",(((L99-1)*'results log'!$B$2)*(1-$B$3))-'results log'!$B$2,IF(J99=0,-'results log'!$B$2,-('results log'!$B$2*2))))))*E99),0))</f>
        <v>0</v>
      </c>
      <c r="U99">
        <f t="shared" si="3"/>
        <v>1</v>
      </c>
    </row>
    <row r="100" spans="1:21" ht="16" x14ac:dyDescent="0.2">
      <c r="H100" s="22"/>
      <c r="I100" s="22"/>
      <c r="J100" s="22"/>
      <c r="M100" s="17"/>
      <c r="N100" s="26">
        <f>((G100-1)*(1-(IF(H100="no",0,'results log'!$B$3)))+1)</f>
        <v>5.0000000000000044E-2</v>
      </c>
      <c r="O100" s="26">
        <f t="shared" si="2"/>
        <v>0</v>
      </c>
      <c r="P100" s="28">
        <f>IF(ISBLANK(M100),,IF(ISBLANK(F100),,(IF(M100="WON-EW",((((F100-1)*J100)*'results log'!$B$2)+('results log'!$B$2*(F100-1))),IF(M100="WON",((((F100-1)*J100)*'results log'!$B$2)+('results log'!$B$2*(F100-1))),IF(M100="PLACED",((((F100-1)*J100)*'results log'!$B$2)-'results log'!$B$2),IF(J100=0,-'results log'!$B$2,IF(J100=0,-'results log'!$B$2,-('results log'!$B$2*2)))))))*E100))</f>
        <v>0</v>
      </c>
      <c r="Q100" s="27">
        <f>IF(ISBLANK(M100),,IF(ISBLANK(G100),,(IF(M100="WON-EW",((((N100-1)*J100)*'results log'!$B$2)+('results log'!$B$2*(N100-1))),IF(M100="WON",((((N100-1)*J100)*'results log'!$B$2)+('results log'!$B$2*(N100-1))),IF(M100="PLACED",((((N100-1)*J100)*'results log'!$B$2)-'results log'!$B$2),IF(J100=0,-'results log'!$B$2,IF(J100=0,-'results log'!$B$2,-('results log'!$B$2*2)))))))*E100))</f>
        <v>0</v>
      </c>
      <c r="R100" s="27">
        <f>IF(ISBLANK(M100),,IF(U100&lt;&gt;1,((IF(M100="WON-EW",(((K100-1)*'results log'!$B$2)*(1-$B$3))+(((L100-1)*'results log'!$B$2)*(1-$B$3)),IF(M100="WON",(((K100-1)*'results log'!$B$2)*(1-$B$3)),IF(M100="PLACED",(((L100-1)*'results log'!$B$2)*(1-$B$3))-'results log'!$B$2,IF(J100=0,-'results log'!$B$2,-('results log'!$B$2*2))))))*E100),0))</f>
        <v>0</v>
      </c>
      <c r="U100">
        <f t="shared" si="3"/>
        <v>1</v>
      </c>
    </row>
    <row r="101" spans="1:21" ht="16" x14ac:dyDescent="0.2">
      <c r="H101" s="22"/>
      <c r="I101" s="22"/>
      <c r="J101" s="22"/>
      <c r="M101" s="17"/>
      <c r="N101" s="26">
        <f>((G101-1)*(1-(IF(H101="no",0,'results log'!$B$3)))+1)</f>
        <v>5.0000000000000044E-2</v>
      </c>
      <c r="O101" s="26">
        <f t="shared" si="2"/>
        <v>0</v>
      </c>
      <c r="P101" s="28">
        <f>IF(ISBLANK(M101),,IF(ISBLANK(F101),,(IF(M101="WON-EW",((((F101-1)*J101)*'results log'!$B$2)+('results log'!$B$2*(F101-1))),IF(M101="WON",((((F101-1)*J101)*'results log'!$B$2)+('results log'!$B$2*(F101-1))),IF(M101="PLACED",((((F101-1)*J101)*'results log'!$B$2)-'results log'!$B$2),IF(J101=0,-'results log'!$B$2,IF(J101=0,-'results log'!$B$2,-('results log'!$B$2*2)))))))*E101))</f>
        <v>0</v>
      </c>
      <c r="Q101" s="27">
        <f>IF(ISBLANK(M101),,IF(ISBLANK(G101),,(IF(M101="WON-EW",((((N101-1)*J101)*'results log'!$B$2)+('results log'!$B$2*(N101-1))),IF(M101="WON",((((N101-1)*J101)*'results log'!$B$2)+('results log'!$B$2*(N101-1))),IF(M101="PLACED",((((N101-1)*J101)*'results log'!$B$2)-'results log'!$B$2),IF(J101=0,-'results log'!$B$2,IF(J101=0,-'results log'!$B$2,-('results log'!$B$2*2)))))))*E101))</f>
        <v>0</v>
      </c>
      <c r="R101" s="27">
        <f>IF(ISBLANK(M101),,IF(U101&lt;&gt;1,((IF(M101="WON-EW",(((K101-1)*'results log'!$B$2)*(1-$B$3))+(((L101-1)*'results log'!$B$2)*(1-$B$3)),IF(M101="WON",(((K101-1)*'results log'!$B$2)*(1-$B$3)),IF(M101="PLACED",(((L101-1)*'results log'!$B$2)*(1-$B$3))-'results log'!$B$2,IF(J101=0,-'results log'!$B$2,-('results log'!$B$2*2))))))*E101),0))</f>
        <v>0</v>
      </c>
      <c r="U101">
        <f t="shared" si="3"/>
        <v>1</v>
      </c>
    </row>
    <row r="102" spans="1:21" ht="16" x14ac:dyDescent="0.2">
      <c r="H102" s="22"/>
      <c r="I102" s="22"/>
      <c r="J102" s="22"/>
      <c r="M102" s="17"/>
      <c r="N102" s="26">
        <f>((G102-1)*(1-(IF(H102="no",0,'results log'!$B$3)))+1)</f>
        <v>5.0000000000000044E-2</v>
      </c>
      <c r="O102" s="26">
        <f t="shared" si="2"/>
        <v>0</v>
      </c>
      <c r="P102" s="28">
        <f>IF(ISBLANK(M102),,IF(ISBLANK(F102),,(IF(M102="WON-EW",((((F102-1)*J102)*'results log'!$B$2)+('results log'!$B$2*(F102-1))),IF(M102="WON",((((F102-1)*J102)*'results log'!$B$2)+('results log'!$B$2*(F102-1))),IF(M102="PLACED",((((F102-1)*J102)*'results log'!$B$2)-'results log'!$B$2),IF(J102=0,-'results log'!$B$2,IF(J102=0,-'results log'!$B$2,-('results log'!$B$2*2)))))))*E102))</f>
        <v>0</v>
      </c>
      <c r="Q102" s="27">
        <f>IF(ISBLANK(M102),,IF(ISBLANK(G102),,(IF(M102="WON-EW",((((N102-1)*J102)*'results log'!$B$2)+('results log'!$B$2*(N102-1))),IF(M102="WON",((((N102-1)*J102)*'results log'!$B$2)+('results log'!$B$2*(N102-1))),IF(M102="PLACED",((((N102-1)*J102)*'results log'!$B$2)-'results log'!$B$2),IF(J102=0,-'results log'!$B$2,IF(J102=0,-'results log'!$B$2,-('results log'!$B$2*2)))))))*E102))</f>
        <v>0</v>
      </c>
      <c r="R102" s="27">
        <f>IF(ISBLANK(M102),,IF(U102&lt;&gt;1,((IF(M102="WON-EW",(((K102-1)*'results log'!$B$2)*(1-$B$3))+(((L102-1)*'results log'!$B$2)*(1-$B$3)),IF(M102="WON",(((K102-1)*'results log'!$B$2)*(1-$B$3)),IF(M102="PLACED",(((L102-1)*'results log'!$B$2)*(1-$B$3))-'results log'!$B$2,IF(J102=0,-'results log'!$B$2,-('results log'!$B$2*2))))))*E102),0))</f>
        <v>0</v>
      </c>
      <c r="U102">
        <f t="shared" si="3"/>
        <v>1</v>
      </c>
    </row>
    <row r="103" spans="1:21" ht="16" x14ac:dyDescent="0.2">
      <c r="H103" s="22"/>
      <c r="I103" s="22"/>
      <c r="J103" s="22"/>
      <c r="M103" s="17"/>
      <c r="N103" s="26">
        <f>((G103-1)*(1-(IF(H103="no",0,'results log'!$B$3)))+1)</f>
        <v>5.0000000000000044E-2</v>
      </c>
      <c r="O103" s="26">
        <f t="shared" si="2"/>
        <v>0</v>
      </c>
      <c r="P103" s="28">
        <f>IF(ISBLANK(M103),,IF(ISBLANK(F103),,(IF(M103="WON-EW",((((F103-1)*J103)*'results log'!$B$2)+('results log'!$B$2*(F103-1))),IF(M103="WON",((((F103-1)*J103)*'results log'!$B$2)+('results log'!$B$2*(F103-1))),IF(M103="PLACED",((((F103-1)*J103)*'results log'!$B$2)-'results log'!$B$2),IF(J103=0,-'results log'!$B$2,IF(J103=0,-'results log'!$B$2,-('results log'!$B$2*2)))))))*E103))</f>
        <v>0</v>
      </c>
      <c r="Q103" s="27">
        <f>IF(ISBLANK(M103),,IF(ISBLANK(G103),,(IF(M103="WON-EW",((((N103-1)*J103)*'results log'!$B$2)+('results log'!$B$2*(N103-1))),IF(M103="WON",((((N103-1)*J103)*'results log'!$B$2)+('results log'!$B$2*(N103-1))),IF(M103="PLACED",((((N103-1)*J103)*'results log'!$B$2)-'results log'!$B$2),IF(J103=0,-'results log'!$B$2,IF(J103=0,-'results log'!$B$2,-('results log'!$B$2*2)))))))*E103))</f>
        <v>0</v>
      </c>
      <c r="R103" s="27">
        <f>IF(ISBLANK(M103),,IF(U103&lt;&gt;1,((IF(M103="WON-EW",(((K103-1)*'results log'!$B$2)*(1-$B$3))+(((L103-1)*'results log'!$B$2)*(1-$B$3)),IF(M103="WON",(((K103-1)*'results log'!$B$2)*(1-$B$3)),IF(M103="PLACED",(((L103-1)*'results log'!$B$2)*(1-$B$3))-'results log'!$B$2,IF(J103=0,-'results log'!$B$2,-('results log'!$B$2*2))))))*E103),0))</f>
        <v>0</v>
      </c>
      <c r="U103">
        <f t="shared" si="3"/>
        <v>1</v>
      </c>
    </row>
    <row r="104" spans="1:21" ht="16" x14ac:dyDescent="0.2">
      <c r="H104" s="22"/>
      <c r="I104" s="22"/>
      <c r="J104" s="22"/>
      <c r="M104" s="17"/>
      <c r="N104" s="26">
        <f>((G104-1)*(1-(IF(H104="no",0,'results log'!$B$3)))+1)</f>
        <v>5.0000000000000044E-2</v>
      </c>
      <c r="O104" s="26">
        <f t="shared" si="2"/>
        <v>0</v>
      </c>
      <c r="P104" s="28">
        <f>IF(ISBLANK(M104),,IF(ISBLANK(F104),,(IF(M104="WON-EW",((((F104-1)*J104)*'results log'!$B$2)+('results log'!$B$2*(F104-1))),IF(M104="WON",((((F104-1)*J104)*'results log'!$B$2)+('results log'!$B$2*(F104-1))),IF(M104="PLACED",((((F104-1)*J104)*'results log'!$B$2)-'results log'!$B$2),IF(J104=0,-'results log'!$B$2,IF(J104=0,-'results log'!$B$2,-('results log'!$B$2*2)))))))*E104))</f>
        <v>0</v>
      </c>
      <c r="Q104" s="27">
        <f>IF(ISBLANK(M104),,IF(ISBLANK(G104),,(IF(M104="WON-EW",((((N104-1)*J104)*'results log'!$B$2)+('results log'!$B$2*(N104-1))),IF(M104="WON",((((N104-1)*J104)*'results log'!$B$2)+('results log'!$B$2*(N104-1))),IF(M104="PLACED",((((N104-1)*J104)*'results log'!$B$2)-'results log'!$B$2),IF(J104=0,-'results log'!$B$2,IF(J104=0,-'results log'!$B$2,-('results log'!$B$2*2)))))))*E104))</f>
        <v>0</v>
      </c>
      <c r="R104" s="27">
        <f>IF(ISBLANK(M104),,IF(U104&lt;&gt;1,((IF(M104="WON-EW",(((K104-1)*'results log'!$B$2)*(1-$B$3))+(((L104-1)*'results log'!$B$2)*(1-$B$3)),IF(M104="WON",(((K104-1)*'results log'!$B$2)*(1-$B$3)),IF(M104="PLACED",(((L104-1)*'results log'!$B$2)*(1-$B$3))-'results log'!$B$2,IF(J104=0,-'results log'!$B$2,-('results log'!$B$2*2))))))*E104),0))</f>
        <v>0</v>
      </c>
      <c r="U104">
        <f t="shared" si="3"/>
        <v>1</v>
      </c>
    </row>
    <row r="105" spans="1:21" ht="16" x14ac:dyDescent="0.2">
      <c r="H105" s="22"/>
      <c r="I105" s="22"/>
      <c r="J105" s="22"/>
      <c r="M105" s="17"/>
      <c r="N105" s="26">
        <f>((G105-1)*(1-(IF(H105="no",0,'results log'!$B$3)))+1)</f>
        <v>5.0000000000000044E-2</v>
      </c>
      <c r="O105" s="26">
        <f t="shared" si="2"/>
        <v>0</v>
      </c>
      <c r="P105" s="28">
        <f>IF(ISBLANK(M105),,IF(ISBLANK(F105),,(IF(M105="WON-EW",((((F105-1)*J105)*'results log'!$B$2)+('results log'!$B$2*(F105-1))),IF(M105="WON",((((F105-1)*J105)*'results log'!$B$2)+('results log'!$B$2*(F105-1))),IF(M105="PLACED",((((F105-1)*J105)*'results log'!$B$2)-'results log'!$B$2),IF(J105=0,-'results log'!$B$2,IF(J105=0,-'results log'!$B$2,-('results log'!$B$2*2)))))))*E105))</f>
        <v>0</v>
      </c>
      <c r="Q105" s="27">
        <f>IF(ISBLANK(M105),,IF(ISBLANK(G105),,(IF(M105="WON-EW",((((N105-1)*J105)*'results log'!$B$2)+('results log'!$B$2*(N105-1))),IF(M105="WON",((((N105-1)*J105)*'results log'!$B$2)+('results log'!$B$2*(N105-1))),IF(M105="PLACED",((((N105-1)*J105)*'results log'!$B$2)-'results log'!$B$2),IF(J105=0,-'results log'!$B$2,IF(J105=0,-'results log'!$B$2,-('results log'!$B$2*2)))))))*E105))</f>
        <v>0</v>
      </c>
      <c r="R105" s="27">
        <f>IF(ISBLANK(M105),,IF(U105&lt;&gt;1,((IF(M105="WON-EW",(((K105-1)*'results log'!$B$2)*(1-$B$3))+(((L105-1)*'results log'!$B$2)*(1-$B$3)),IF(M105="WON",(((K105-1)*'results log'!$B$2)*(1-$B$3)),IF(M105="PLACED",(((L105-1)*'results log'!$B$2)*(1-$B$3))-'results log'!$B$2,IF(J105=0,-'results log'!$B$2,-('results log'!$B$2*2))))))*E105),0))</f>
        <v>0</v>
      </c>
      <c r="U105">
        <f t="shared" si="3"/>
        <v>1</v>
      </c>
    </row>
    <row r="106" spans="1:21" ht="16" x14ac:dyDescent="0.2">
      <c r="H106" s="22"/>
      <c r="I106" s="22"/>
      <c r="J106" s="22"/>
      <c r="M106" s="17"/>
      <c r="N106" s="26">
        <f>((G106-1)*(1-(IF(H106="no",0,'results log'!$B$3)))+1)</f>
        <v>5.0000000000000044E-2</v>
      </c>
      <c r="O106" s="26">
        <f t="shared" si="2"/>
        <v>0</v>
      </c>
      <c r="P106" s="28">
        <f>IF(ISBLANK(M106),,IF(ISBLANK(F106),,(IF(M106="WON-EW",((((F106-1)*J106)*'results log'!$B$2)+('results log'!$B$2*(F106-1))),IF(M106="WON",((((F106-1)*J106)*'results log'!$B$2)+('results log'!$B$2*(F106-1))),IF(M106="PLACED",((((F106-1)*J106)*'results log'!$B$2)-'results log'!$B$2),IF(J106=0,-'results log'!$B$2,IF(J106=0,-'results log'!$B$2,-('results log'!$B$2*2)))))))*E106))</f>
        <v>0</v>
      </c>
      <c r="Q106" s="27">
        <f>IF(ISBLANK(M106),,IF(ISBLANK(G106),,(IF(M106="WON-EW",((((N106-1)*J106)*'results log'!$B$2)+('results log'!$B$2*(N106-1))),IF(M106="WON",((((N106-1)*J106)*'results log'!$B$2)+('results log'!$B$2*(N106-1))),IF(M106="PLACED",((((N106-1)*J106)*'results log'!$B$2)-'results log'!$B$2),IF(J106=0,-'results log'!$B$2,IF(J106=0,-'results log'!$B$2,-('results log'!$B$2*2)))))))*E106))</f>
        <v>0</v>
      </c>
      <c r="R106" s="27">
        <f>IF(ISBLANK(M106),,IF(U106&lt;&gt;1,((IF(M106="WON-EW",(((K106-1)*'results log'!$B$2)*(1-$B$3))+(((L106-1)*'results log'!$B$2)*(1-$B$3)),IF(M106="WON",(((K106-1)*'results log'!$B$2)*(1-$B$3)),IF(M106="PLACED",(((L106-1)*'results log'!$B$2)*(1-$B$3))-'results log'!$B$2,IF(J106=0,-'results log'!$B$2,-('results log'!$B$2*2))))))*E106),0))</f>
        <v>0</v>
      </c>
      <c r="U106">
        <f t="shared" si="3"/>
        <v>1</v>
      </c>
    </row>
    <row r="107" spans="1:21" ht="16" x14ac:dyDescent="0.2">
      <c r="H107" s="22"/>
      <c r="I107" s="22"/>
      <c r="J107" s="22"/>
      <c r="M107" s="17"/>
      <c r="N107" s="26">
        <f>((G107-1)*(1-(IF(H107="no",0,'results log'!$B$3)))+1)</f>
        <v>5.0000000000000044E-2</v>
      </c>
      <c r="O107" s="26">
        <f t="shared" si="2"/>
        <v>0</v>
      </c>
      <c r="P107" s="28">
        <f>IF(ISBLANK(M107),,IF(ISBLANK(F107),,(IF(M107="WON-EW",((((F107-1)*J107)*'results log'!$B$2)+('results log'!$B$2*(F107-1))),IF(M107="WON",((((F107-1)*J107)*'results log'!$B$2)+('results log'!$B$2*(F107-1))),IF(M107="PLACED",((((F107-1)*J107)*'results log'!$B$2)-'results log'!$B$2),IF(J107=0,-'results log'!$B$2,IF(J107=0,-'results log'!$B$2,-('results log'!$B$2*2)))))))*E107))</f>
        <v>0</v>
      </c>
      <c r="Q107" s="27">
        <f>IF(ISBLANK(M107),,IF(ISBLANK(G107),,(IF(M107="WON-EW",((((N107-1)*J107)*'results log'!$B$2)+('results log'!$B$2*(N107-1))),IF(M107="WON",((((N107-1)*J107)*'results log'!$B$2)+('results log'!$B$2*(N107-1))),IF(M107="PLACED",((((N107-1)*J107)*'results log'!$B$2)-'results log'!$B$2),IF(J107=0,-'results log'!$B$2,IF(J107=0,-'results log'!$B$2,-('results log'!$B$2*2)))))))*E107))</f>
        <v>0</v>
      </c>
      <c r="R107" s="27">
        <f>IF(ISBLANK(M107),,IF(U107&lt;&gt;1,((IF(M107="WON-EW",(((K107-1)*'results log'!$B$2)*(1-$B$3))+(((L107-1)*'results log'!$B$2)*(1-$B$3)),IF(M107="WON",(((K107-1)*'results log'!$B$2)*(1-$B$3)),IF(M107="PLACED",(((L107-1)*'results log'!$B$2)*(1-$B$3))-'results log'!$B$2,IF(J107=0,-'results log'!$B$2,-('results log'!$B$2*2))))))*E107),0))</f>
        <v>0</v>
      </c>
      <c r="U107">
        <f t="shared" si="3"/>
        <v>1</v>
      </c>
    </row>
    <row r="108" spans="1:21" ht="16" x14ac:dyDescent="0.2">
      <c r="H108" s="22"/>
      <c r="I108" s="22"/>
      <c r="J108" s="22"/>
      <c r="M108" s="17"/>
      <c r="N108" s="26">
        <f>((G108-1)*(1-(IF(H108="no",0,'results log'!$B$3)))+1)</f>
        <v>5.0000000000000044E-2</v>
      </c>
      <c r="O108" s="26">
        <f t="shared" si="2"/>
        <v>0</v>
      </c>
      <c r="P108" s="28">
        <f>IF(ISBLANK(M108),,IF(ISBLANK(F108),,(IF(M108="WON-EW",((((F108-1)*J108)*'results log'!$B$2)+('results log'!$B$2*(F108-1))),IF(M108="WON",((((F108-1)*J108)*'results log'!$B$2)+('results log'!$B$2*(F108-1))),IF(M108="PLACED",((((F108-1)*J108)*'results log'!$B$2)-'results log'!$B$2),IF(J108=0,-'results log'!$B$2,IF(J108=0,-'results log'!$B$2,-('results log'!$B$2*2)))))))*E108))</f>
        <v>0</v>
      </c>
      <c r="Q108" s="27">
        <f>IF(ISBLANK(M108),,IF(ISBLANK(G108),,(IF(M108="WON-EW",((((N108-1)*J108)*'results log'!$B$2)+('results log'!$B$2*(N108-1))),IF(M108="WON",((((N108-1)*J108)*'results log'!$B$2)+('results log'!$B$2*(N108-1))),IF(M108="PLACED",((((N108-1)*J108)*'results log'!$B$2)-'results log'!$B$2),IF(J108=0,-'results log'!$B$2,IF(J108=0,-'results log'!$B$2,-('results log'!$B$2*2)))))))*E108))</f>
        <v>0</v>
      </c>
      <c r="R108" s="27">
        <f>IF(ISBLANK(M108),,IF(U108&lt;&gt;1,((IF(M108="WON-EW",(((K108-1)*'results log'!$B$2)*(1-$B$3))+(((L108-1)*'results log'!$B$2)*(1-$B$3)),IF(M108="WON",(((K108-1)*'results log'!$B$2)*(1-$B$3)),IF(M108="PLACED",(((L108-1)*'results log'!$B$2)*(1-$B$3))-'results log'!$B$2,IF(J108=0,-'results log'!$B$2,-('results log'!$B$2*2))))))*E108),0))</f>
        <v>0</v>
      </c>
      <c r="U108">
        <f t="shared" si="3"/>
        <v>1</v>
      </c>
    </row>
    <row r="109" spans="1:21" ht="16" x14ac:dyDescent="0.2">
      <c r="H109" s="22"/>
      <c r="I109" s="22"/>
      <c r="J109" s="22"/>
      <c r="M109" s="17"/>
      <c r="N109" s="26">
        <f>((G109-1)*(1-(IF(H109="no",0,'results log'!$B$3)))+1)</f>
        <v>5.0000000000000044E-2</v>
      </c>
      <c r="O109" s="26">
        <f t="shared" si="2"/>
        <v>0</v>
      </c>
      <c r="P109" s="28">
        <f>IF(ISBLANK(M109),,IF(ISBLANK(F109),,(IF(M109="WON-EW",((((F109-1)*J109)*'results log'!$B$2)+('results log'!$B$2*(F109-1))),IF(M109="WON",((((F109-1)*J109)*'results log'!$B$2)+('results log'!$B$2*(F109-1))),IF(M109="PLACED",((((F109-1)*J109)*'results log'!$B$2)-'results log'!$B$2),IF(J109=0,-'results log'!$B$2,IF(J109=0,-'results log'!$B$2,-('results log'!$B$2*2)))))))*E109))</f>
        <v>0</v>
      </c>
      <c r="Q109" s="27">
        <f>IF(ISBLANK(M109),,IF(ISBLANK(G109),,(IF(M109="WON-EW",((((N109-1)*J109)*'results log'!$B$2)+('results log'!$B$2*(N109-1))),IF(M109="WON",((((N109-1)*J109)*'results log'!$B$2)+('results log'!$B$2*(N109-1))),IF(M109="PLACED",((((N109-1)*J109)*'results log'!$B$2)-'results log'!$B$2),IF(J109=0,-'results log'!$B$2,IF(J109=0,-'results log'!$B$2,-('results log'!$B$2*2)))))))*E109))</f>
        <v>0</v>
      </c>
      <c r="R109" s="27">
        <f>IF(ISBLANK(M109),,IF(U109&lt;&gt;1,((IF(M109="WON-EW",(((K109-1)*'results log'!$B$2)*(1-$B$3))+(((L109-1)*'results log'!$B$2)*(1-$B$3)),IF(M109="WON",(((K109-1)*'results log'!$B$2)*(1-$B$3)),IF(M109="PLACED",(((L109-1)*'results log'!$B$2)*(1-$B$3))-'results log'!$B$2,IF(J109=0,-'results log'!$B$2,-('results log'!$B$2*2))))))*E109),0))</f>
        <v>0</v>
      </c>
      <c r="U109">
        <f t="shared" si="3"/>
        <v>1</v>
      </c>
    </row>
    <row r="110" spans="1:21" ht="16" x14ac:dyDescent="0.2">
      <c r="H110" s="22"/>
      <c r="I110" s="22"/>
      <c r="J110" s="22"/>
      <c r="M110" s="17"/>
      <c r="N110" s="26">
        <f>((G110-1)*(1-(IF(H110="no",0,'results log'!$B$3)))+1)</f>
        <v>5.0000000000000044E-2</v>
      </c>
      <c r="O110" s="26">
        <f t="shared" si="2"/>
        <v>0</v>
      </c>
      <c r="P110" s="28">
        <f>IF(ISBLANK(M110),,IF(ISBLANK(F110),,(IF(M110="WON-EW",((((F110-1)*J110)*'results log'!$B$2)+('results log'!$B$2*(F110-1))),IF(M110="WON",((((F110-1)*J110)*'results log'!$B$2)+('results log'!$B$2*(F110-1))),IF(M110="PLACED",((((F110-1)*J110)*'results log'!$B$2)-'results log'!$B$2),IF(J110=0,-'results log'!$B$2,IF(J110=0,-'results log'!$B$2,-('results log'!$B$2*2)))))))*E110))</f>
        <v>0</v>
      </c>
      <c r="Q110" s="27">
        <f>IF(ISBLANK(M110),,IF(ISBLANK(G110),,(IF(M110="WON-EW",((((N110-1)*J110)*'results log'!$B$2)+('results log'!$B$2*(N110-1))),IF(M110="WON",((((N110-1)*J110)*'results log'!$B$2)+('results log'!$B$2*(N110-1))),IF(M110="PLACED",((((N110-1)*J110)*'results log'!$B$2)-'results log'!$B$2),IF(J110=0,-'results log'!$B$2,IF(J110=0,-'results log'!$B$2,-('results log'!$B$2*2)))))))*E110))</f>
        <v>0</v>
      </c>
      <c r="R110" s="27">
        <f>IF(ISBLANK(M110),,IF(U110&lt;&gt;1,((IF(M110="WON-EW",(((K110-1)*'results log'!$B$2)*(1-$B$3))+(((L110-1)*'results log'!$B$2)*(1-$B$3)),IF(M110="WON",(((K110-1)*'results log'!$B$2)*(1-$B$3)),IF(M110="PLACED",(((L110-1)*'results log'!$B$2)*(1-$B$3))-'results log'!$B$2,IF(J110=0,-'results log'!$B$2,-('results log'!$B$2*2))))))*E110),0))</f>
        <v>0</v>
      </c>
      <c r="U110">
        <f t="shared" si="3"/>
        <v>1</v>
      </c>
    </row>
    <row r="111" spans="1:21" ht="16" x14ac:dyDescent="0.2">
      <c r="H111" s="22"/>
      <c r="I111" s="22"/>
      <c r="J111" s="22"/>
      <c r="M111" s="17"/>
      <c r="N111" s="26">
        <f>((G111-1)*(1-(IF(H111="no",0,'results log'!$B$3)))+1)</f>
        <v>5.0000000000000044E-2</v>
      </c>
      <c r="O111" s="26">
        <f t="shared" si="2"/>
        <v>0</v>
      </c>
      <c r="P111" s="28">
        <f>IF(ISBLANK(M111),,IF(ISBLANK(F111),,(IF(M111="WON-EW",((((F111-1)*J111)*'results log'!$B$2)+('results log'!$B$2*(F111-1))),IF(M111="WON",((((F111-1)*J111)*'results log'!$B$2)+('results log'!$B$2*(F111-1))),IF(M111="PLACED",((((F111-1)*J111)*'results log'!$B$2)-'results log'!$B$2),IF(J111=0,-'results log'!$B$2,IF(J111=0,-'results log'!$B$2,-('results log'!$B$2*2)))))))*E111))</f>
        <v>0</v>
      </c>
      <c r="Q111" s="27">
        <f>IF(ISBLANK(M111),,IF(ISBLANK(G111),,(IF(M111="WON-EW",((((N111-1)*J111)*'results log'!$B$2)+('results log'!$B$2*(N111-1))),IF(M111="WON",((((N111-1)*J111)*'results log'!$B$2)+('results log'!$B$2*(N111-1))),IF(M111="PLACED",((((N111-1)*J111)*'results log'!$B$2)-'results log'!$B$2),IF(J111=0,-'results log'!$B$2,IF(J111=0,-'results log'!$B$2,-('results log'!$B$2*2)))))))*E111))</f>
        <v>0</v>
      </c>
      <c r="R111" s="27">
        <f>IF(ISBLANK(M111),,IF(U111&lt;&gt;1,((IF(M111="WON-EW",(((K111-1)*'results log'!$B$2)*(1-$B$3))+(((L111-1)*'results log'!$B$2)*(1-$B$3)),IF(M111="WON",(((K111-1)*'results log'!$B$2)*(1-$B$3)),IF(M111="PLACED",(((L111-1)*'results log'!$B$2)*(1-$B$3))-'results log'!$B$2,IF(J111=0,-'results log'!$B$2,-('results log'!$B$2*2))))))*E111),0))</f>
        <v>0</v>
      </c>
      <c r="U111">
        <f t="shared" si="3"/>
        <v>1</v>
      </c>
    </row>
    <row r="112" spans="1:21" ht="16" x14ac:dyDescent="0.2">
      <c r="H112" s="22"/>
      <c r="I112" s="22"/>
      <c r="J112" s="22"/>
      <c r="M112" s="17"/>
      <c r="N112" s="26">
        <f>((G112-1)*(1-(IF(H112="no",0,'results log'!$B$3)))+1)</f>
        <v>5.0000000000000044E-2</v>
      </c>
      <c r="O112" s="26">
        <f t="shared" si="2"/>
        <v>0</v>
      </c>
      <c r="P112" s="28">
        <f>IF(ISBLANK(M112),,IF(ISBLANK(F112),,(IF(M112="WON-EW",((((F112-1)*J112)*'results log'!$B$2)+('results log'!$B$2*(F112-1))),IF(M112="WON",((((F112-1)*J112)*'results log'!$B$2)+('results log'!$B$2*(F112-1))),IF(M112="PLACED",((((F112-1)*J112)*'results log'!$B$2)-'results log'!$B$2),IF(J112=0,-'results log'!$B$2,IF(J112=0,-'results log'!$B$2,-('results log'!$B$2*2)))))))*E112))</f>
        <v>0</v>
      </c>
      <c r="Q112" s="27">
        <f>IF(ISBLANK(M112),,IF(ISBLANK(G112),,(IF(M112="WON-EW",((((N112-1)*J112)*'results log'!$B$2)+('results log'!$B$2*(N112-1))),IF(M112="WON",((((N112-1)*J112)*'results log'!$B$2)+('results log'!$B$2*(N112-1))),IF(M112="PLACED",((((N112-1)*J112)*'results log'!$B$2)-'results log'!$B$2),IF(J112=0,-'results log'!$B$2,IF(J112=0,-'results log'!$B$2,-('results log'!$B$2*2)))))))*E112))</f>
        <v>0</v>
      </c>
      <c r="R112" s="27">
        <f>IF(ISBLANK(M112),,IF(U112&lt;&gt;1,((IF(M112="WON-EW",(((K112-1)*'results log'!$B$2)*(1-$B$3))+(((L112-1)*'results log'!$B$2)*(1-$B$3)),IF(M112="WON",(((K112-1)*'results log'!$B$2)*(1-$B$3)),IF(M112="PLACED",(((L112-1)*'results log'!$B$2)*(1-$B$3))-'results log'!$B$2,IF(J112=0,-'results log'!$B$2,-('results log'!$B$2*2))))))*E112),0))</f>
        <v>0</v>
      </c>
      <c r="U112">
        <f t="shared" si="3"/>
        <v>1</v>
      </c>
    </row>
    <row r="113" spans="8:21" ht="16" x14ac:dyDescent="0.2">
      <c r="H113" s="22"/>
      <c r="I113" s="22"/>
      <c r="J113" s="22"/>
      <c r="M113" s="17"/>
      <c r="N113" s="26">
        <f>((G113-1)*(1-(IF(H113="no",0,'results log'!$B$3)))+1)</f>
        <v>5.0000000000000044E-2</v>
      </c>
      <c r="O113" s="26">
        <f t="shared" si="2"/>
        <v>0</v>
      </c>
      <c r="P113" s="28">
        <f>IF(ISBLANK(M113),,IF(ISBLANK(F113),,(IF(M113="WON-EW",((((F113-1)*J113)*'results log'!$B$2)+('results log'!$B$2*(F113-1))),IF(M113="WON",((((F113-1)*J113)*'results log'!$B$2)+('results log'!$B$2*(F113-1))),IF(M113="PLACED",((((F113-1)*J113)*'results log'!$B$2)-'results log'!$B$2),IF(J113=0,-'results log'!$B$2,IF(J113=0,-'results log'!$B$2,-('results log'!$B$2*2)))))))*E113))</f>
        <v>0</v>
      </c>
      <c r="Q113" s="27">
        <f>IF(ISBLANK(M113),,IF(ISBLANK(G113),,(IF(M113="WON-EW",((((N113-1)*J113)*'results log'!$B$2)+('results log'!$B$2*(N113-1))),IF(M113="WON",((((N113-1)*J113)*'results log'!$B$2)+('results log'!$B$2*(N113-1))),IF(M113="PLACED",((((N113-1)*J113)*'results log'!$B$2)-'results log'!$B$2),IF(J113=0,-'results log'!$B$2,IF(J113=0,-'results log'!$B$2,-('results log'!$B$2*2)))))))*E113))</f>
        <v>0</v>
      </c>
      <c r="R113" s="27">
        <f>IF(ISBLANK(M113),,IF(U113&lt;&gt;1,((IF(M113="WON-EW",(((K113-1)*'results log'!$B$2)*(1-$B$3))+(((L113-1)*'results log'!$B$2)*(1-$B$3)),IF(M113="WON",(((K113-1)*'results log'!$B$2)*(1-$B$3)),IF(M113="PLACED",(((L113-1)*'results log'!$B$2)*(1-$B$3))-'results log'!$B$2,IF(J113=0,-'results log'!$B$2,-('results log'!$B$2*2))))))*E113),0))</f>
        <v>0</v>
      </c>
      <c r="U113">
        <f t="shared" si="3"/>
        <v>1</v>
      </c>
    </row>
    <row r="114" spans="8:21" ht="16" x14ac:dyDescent="0.2">
      <c r="H114" s="22"/>
      <c r="I114" s="22"/>
      <c r="J114" s="22"/>
      <c r="M114" s="17"/>
      <c r="N114" s="26">
        <f>((G114-1)*(1-(IF(H114="no",0,'results log'!$B$3)))+1)</f>
        <v>5.0000000000000044E-2</v>
      </c>
      <c r="O114" s="26">
        <f t="shared" si="2"/>
        <v>0</v>
      </c>
      <c r="P114" s="28">
        <f>IF(ISBLANK(M114),,IF(ISBLANK(F114),,(IF(M114="WON-EW",((((F114-1)*J114)*'results log'!$B$2)+('results log'!$B$2*(F114-1))),IF(M114="WON",((((F114-1)*J114)*'results log'!$B$2)+('results log'!$B$2*(F114-1))),IF(M114="PLACED",((((F114-1)*J114)*'results log'!$B$2)-'results log'!$B$2),IF(J114=0,-'results log'!$B$2,IF(J114=0,-'results log'!$B$2,-('results log'!$B$2*2)))))))*E114))</f>
        <v>0</v>
      </c>
      <c r="Q114" s="27">
        <f>IF(ISBLANK(M114),,IF(ISBLANK(G114),,(IF(M114="WON-EW",((((N114-1)*J114)*'results log'!$B$2)+('results log'!$B$2*(N114-1))),IF(M114="WON",((((N114-1)*J114)*'results log'!$B$2)+('results log'!$B$2*(N114-1))),IF(M114="PLACED",((((N114-1)*J114)*'results log'!$B$2)-'results log'!$B$2),IF(J114=0,-'results log'!$B$2,IF(J114=0,-'results log'!$B$2,-('results log'!$B$2*2)))))))*E114))</f>
        <v>0</v>
      </c>
      <c r="R114" s="27">
        <f>IF(ISBLANK(M114),,IF(U114&lt;&gt;1,((IF(M114="WON-EW",(((K114-1)*'results log'!$B$2)*(1-$B$3))+(((L114-1)*'results log'!$B$2)*(1-$B$3)),IF(M114="WON",(((K114-1)*'results log'!$B$2)*(1-$B$3)),IF(M114="PLACED",(((L114-1)*'results log'!$B$2)*(1-$B$3))-'results log'!$B$2,IF(J114=0,-'results log'!$B$2,-('results log'!$B$2*2))))))*E114),0))</f>
        <v>0</v>
      </c>
      <c r="U114">
        <f t="shared" si="3"/>
        <v>1</v>
      </c>
    </row>
    <row r="115" spans="8:21" ht="16" x14ac:dyDescent="0.2">
      <c r="H115" s="22"/>
      <c r="I115" s="22"/>
      <c r="J115" s="22"/>
      <c r="M115" s="17"/>
      <c r="N115" s="26">
        <f>((G115-1)*(1-(IF(H115="no",0,'results log'!$B$3)))+1)</f>
        <v>5.0000000000000044E-2</v>
      </c>
      <c r="O115" s="26">
        <f t="shared" si="2"/>
        <v>0</v>
      </c>
      <c r="P115" s="28">
        <f>IF(ISBLANK(M115),,IF(ISBLANK(F115),,(IF(M115="WON-EW",((((F115-1)*J115)*'results log'!$B$2)+('results log'!$B$2*(F115-1))),IF(M115="WON",((((F115-1)*J115)*'results log'!$B$2)+('results log'!$B$2*(F115-1))),IF(M115="PLACED",((((F115-1)*J115)*'results log'!$B$2)-'results log'!$B$2),IF(J115=0,-'results log'!$B$2,IF(J115=0,-'results log'!$B$2,-('results log'!$B$2*2)))))))*E115))</f>
        <v>0</v>
      </c>
      <c r="Q115" s="27">
        <f>IF(ISBLANK(M115),,IF(ISBLANK(G115),,(IF(M115="WON-EW",((((N115-1)*J115)*'results log'!$B$2)+('results log'!$B$2*(N115-1))),IF(M115="WON",((((N115-1)*J115)*'results log'!$B$2)+('results log'!$B$2*(N115-1))),IF(M115="PLACED",((((N115-1)*J115)*'results log'!$B$2)-'results log'!$B$2),IF(J115=0,-'results log'!$B$2,IF(J115=0,-'results log'!$B$2,-('results log'!$B$2*2)))))))*E115))</f>
        <v>0</v>
      </c>
      <c r="R115" s="27">
        <f>IF(ISBLANK(M115),,IF(U115&lt;&gt;1,((IF(M115="WON-EW",(((K115-1)*'results log'!$B$2)*(1-$B$3))+(((L115-1)*'results log'!$B$2)*(1-$B$3)),IF(M115="WON",(((K115-1)*'results log'!$B$2)*(1-$B$3)),IF(M115="PLACED",(((L115-1)*'results log'!$B$2)*(1-$B$3))-'results log'!$B$2,IF(J115=0,-'results log'!$B$2,-('results log'!$B$2*2))))))*E115),0))</f>
        <v>0</v>
      </c>
      <c r="U115">
        <f t="shared" si="3"/>
        <v>1</v>
      </c>
    </row>
    <row r="116" spans="8:21" ht="16" x14ac:dyDescent="0.2">
      <c r="H116" s="22"/>
      <c r="I116" s="22"/>
      <c r="J116" s="22"/>
      <c r="M116" s="17"/>
      <c r="N116" s="26">
        <f>((G116-1)*(1-(IF(H116="no",0,'results log'!$B$3)))+1)</f>
        <v>5.0000000000000044E-2</v>
      </c>
      <c r="O116" s="26">
        <f t="shared" si="2"/>
        <v>0</v>
      </c>
      <c r="P116" s="28">
        <f>IF(ISBLANK(M116),,IF(ISBLANK(F116),,(IF(M116="WON-EW",((((F116-1)*J116)*'results log'!$B$2)+('results log'!$B$2*(F116-1))),IF(M116="WON",((((F116-1)*J116)*'results log'!$B$2)+('results log'!$B$2*(F116-1))),IF(M116="PLACED",((((F116-1)*J116)*'results log'!$B$2)-'results log'!$B$2),IF(J116=0,-'results log'!$B$2,IF(J116=0,-'results log'!$B$2,-('results log'!$B$2*2)))))))*E116))</f>
        <v>0</v>
      </c>
      <c r="Q116" s="27">
        <f>IF(ISBLANK(M116),,IF(ISBLANK(G116),,(IF(M116="WON-EW",((((N116-1)*J116)*'results log'!$B$2)+('results log'!$B$2*(N116-1))),IF(M116="WON",((((N116-1)*J116)*'results log'!$B$2)+('results log'!$B$2*(N116-1))),IF(M116="PLACED",((((N116-1)*J116)*'results log'!$B$2)-'results log'!$B$2),IF(J116=0,-'results log'!$B$2,IF(J116=0,-'results log'!$B$2,-('results log'!$B$2*2)))))))*E116))</f>
        <v>0</v>
      </c>
      <c r="R116" s="27">
        <f>IF(ISBLANK(M116),,IF(U116&lt;&gt;1,((IF(M116="WON-EW",(((K116-1)*'results log'!$B$2)*(1-$B$3))+(((L116-1)*'results log'!$B$2)*(1-$B$3)),IF(M116="WON",(((K116-1)*'results log'!$B$2)*(1-$B$3)),IF(M116="PLACED",(((L116-1)*'results log'!$B$2)*(1-$B$3))-'results log'!$B$2,IF(J116=0,-'results log'!$B$2,-('results log'!$B$2*2))))))*E116),0))</f>
        <v>0</v>
      </c>
      <c r="U116">
        <f t="shared" si="3"/>
        <v>1</v>
      </c>
    </row>
    <row r="117" spans="8:21" ht="16" x14ac:dyDescent="0.2">
      <c r="H117" s="22"/>
      <c r="I117" s="22"/>
      <c r="J117" s="22"/>
      <c r="M117" s="17"/>
      <c r="N117" s="26">
        <f>((G117-1)*(1-(IF(H117="no",0,'results log'!$B$3)))+1)</f>
        <v>5.0000000000000044E-2</v>
      </c>
      <c r="O117" s="26">
        <f t="shared" si="2"/>
        <v>0</v>
      </c>
      <c r="P117" s="28">
        <f>IF(ISBLANK(M117),,IF(ISBLANK(F117),,(IF(M117="WON-EW",((((F117-1)*J117)*'results log'!$B$2)+('results log'!$B$2*(F117-1))),IF(M117="WON",((((F117-1)*J117)*'results log'!$B$2)+('results log'!$B$2*(F117-1))),IF(M117="PLACED",((((F117-1)*J117)*'results log'!$B$2)-'results log'!$B$2),IF(J117=0,-'results log'!$B$2,IF(J117=0,-'results log'!$B$2,-('results log'!$B$2*2)))))))*E117))</f>
        <v>0</v>
      </c>
      <c r="Q117" s="27">
        <f>IF(ISBLANK(M117),,IF(ISBLANK(G117),,(IF(M117="WON-EW",((((N117-1)*J117)*'results log'!$B$2)+('results log'!$B$2*(N117-1))),IF(M117="WON",((((N117-1)*J117)*'results log'!$B$2)+('results log'!$B$2*(N117-1))),IF(M117="PLACED",((((N117-1)*J117)*'results log'!$B$2)-'results log'!$B$2),IF(J117=0,-'results log'!$B$2,IF(J117=0,-'results log'!$B$2,-('results log'!$B$2*2)))))))*E117))</f>
        <v>0</v>
      </c>
      <c r="R117" s="27">
        <f>IF(ISBLANK(M117),,IF(U117&lt;&gt;1,((IF(M117="WON-EW",(((K117-1)*'results log'!$B$2)*(1-$B$3))+(((L117-1)*'results log'!$B$2)*(1-$B$3)),IF(M117="WON",(((K117-1)*'results log'!$B$2)*(1-$B$3)),IF(M117="PLACED",(((L117-1)*'results log'!$B$2)*(1-$B$3))-'results log'!$B$2,IF(J117=0,-'results log'!$B$2,-('results log'!$B$2*2))))))*E117),0))</f>
        <v>0</v>
      </c>
      <c r="U117">
        <f t="shared" si="3"/>
        <v>1</v>
      </c>
    </row>
    <row r="118" spans="8:21" ht="16" x14ac:dyDescent="0.2">
      <c r="H118" s="22"/>
      <c r="I118" s="22"/>
      <c r="J118" s="22"/>
      <c r="M118" s="17"/>
      <c r="N118" s="26">
        <f>((G118-1)*(1-(IF(H118="no",0,'results log'!$B$3)))+1)</f>
        <v>5.0000000000000044E-2</v>
      </c>
      <c r="O118" s="26">
        <f t="shared" si="2"/>
        <v>0</v>
      </c>
      <c r="P118" s="28">
        <f>IF(ISBLANK(M118),,IF(ISBLANK(F118),,(IF(M118="WON-EW",((((F118-1)*J118)*'results log'!$B$2)+('results log'!$B$2*(F118-1))),IF(M118="WON",((((F118-1)*J118)*'results log'!$B$2)+('results log'!$B$2*(F118-1))),IF(M118="PLACED",((((F118-1)*J118)*'results log'!$B$2)-'results log'!$B$2),IF(J118=0,-'results log'!$B$2,IF(J118=0,-'results log'!$B$2,-('results log'!$B$2*2)))))))*E118))</f>
        <v>0</v>
      </c>
      <c r="Q118" s="27">
        <f>IF(ISBLANK(M118),,IF(ISBLANK(G118),,(IF(M118="WON-EW",((((N118-1)*J118)*'results log'!$B$2)+('results log'!$B$2*(N118-1))),IF(M118="WON",((((N118-1)*J118)*'results log'!$B$2)+('results log'!$B$2*(N118-1))),IF(M118="PLACED",((((N118-1)*J118)*'results log'!$B$2)-'results log'!$B$2),IF(J118=0,-'results log'!$B$2,IF(J118=0,-'results log'!$B$2,-('results log'!$B$2*2)))))))*E118))</f>
        <v>0</v>
      </c>
      <c r="R118" s="27">
        <f>IF(ISBLANK(M118),,IF(U118&lt;&gt;1,((IF(M118="WON-EW",(((K118-1)*'results log'!$B$2)*(1-$B$3))+(((L118-1)*'results log'!$B$2)*(1-$B$3)),IF(M118="WON",(((K118-1)*'results log'!$B$2)*(1-$B$3)),IF(M118="PLACED",(((L118-1)*'results log'!$B$2)*(1-$B$3))-'results log'!$B$2,IF(J118=0,-'results log'!$B$2,-('results log'!$B$2*2))))))*E118),0))</f>
        <v>0</v>
      </c>
      <c r="U118">
        <f t="shared" si="3"/>
        <v>1</v>
      </c>
    </row>
    <row r="119" spans="8:21" ht="16" x14ac:dyDescent="0.2">
      <c r="H119" s="22"/>
      <c r="I119" s="22"/>
      <c r="J119" s="22"/>
      <c r="M119" s="17"/>
      <c r="N119" s="26">
        <f>((G119-1)*(1-(IF(H119="no",0,'results log'!$B$3)))+1)</f>
        <v>5.0000000000000044E-2</v>
      </c>
      <c r="O119" s="26">
        <f t="shared" si="2"/>
        <v>0</v>
      </c>
      <c r="P119" s="28">
        <f>IF(ISBLANK(M119),,IF(ISBLANK(F119),,(IF(M119="WON-EW",((((F119-1)*J119)*'results log'!$B$2)+('results log'!$B$2*(F119-1))),IF(M119="WON",((((F119-1)*J119)*'results log'!$B$2)+('results log'!$B$2*(F119-1))),IF(M119="PLACED",((((F119-1)*J119)*'results log'!$B$2)-'results log'!$B$2),IF(J119=0,-'results log'!$B$2,IF(J119=0,-'results log'!$B$2,-('results log'!$B$2*2)))))))*E119))</f>
        <v>0</v>
      </c>
      <c r="Q119" s="27">
        <f>IF(ISBLANK(M119),,IF(ISBLANK(G119),,(IF(M119="WON-EW",((((N119-1)*J119)*'results log'!$B$2)+('results log'!$B$2*(N119-1))),IF(M119="WON",((((N119-1)*J119)*'results log'!$B$2)+('results log'!$B$2*(N119-1))),IF(M119="PLACED",((((N119-1)*J119)*'results log'!$B$2)-'results log'!$B$2),IF(J119=0,-'results log'!$B$2,IF(J119=0,-'results log'!$B$2,-('results log'!$B$2*2)))))))*E119))</f>
        <v>0</v>
      </c>
      <c r="R119" s="27">
        <f>IF(ISBLANK(M119),,IF(U119&lt;&gt;1,((IF(M119="WON-EW",(((K119-1)*'results log'!$B$2)*(1-$B$3))+(((L119-1)*'results log'!$B$2)*(1-$B$3)),IF(M119="WON",(((K119-1)*'results log'!$B$2)*(1-$B$3)),IF(M119="PLACED",(((L119-1)*'results log'!$B$2)*(1-$B$3))-'results log'!$B$2,IF(J119=0,-'results log'!$B$2,-('results log'!$B$2*2))))))*E119),0))</f>
        <v>0</v>
      </c>
      <c r="U119">
        <f t="shared" si="3"/>
        <v>1</v>
      </c>
    </row>
    <row r="120" spans="8:21" ht="16" x14ac:dyDescent="0.2">
      <c r="H120" s="22"/>
      <c r="I120" s="22"/>
      <c r="J120" s="22"/>
      <c r="M120" s="17"/>
      <c r="N120" s="26">
        <f>((G120-1)*(1-(IF(H120="no",0,'results log'!$B$3)))+1)</f>
        <v>5.0000000000000044E-2</v>
      </c>
      <c r="O120" s="26">
        <f t="shared" si="2"/>
        <v>0</v>
      </c>
      <c r="P120" s="28">
        <f>IF(ISBLANK(M120),,IF(ISBLANK(F120),,(IF(M120="WON-EW",((((F120-1)*J120)*'results log'!$B$2)+('results log'!$B$2*(F120-1))),IF(M120="WON",((((F120-1)*J120)*'results log'!$B$2)+('results log'!$B$2*(F120-1))),IF(M120="PLACED",((((F120-1)*J120)*'results log'!$B$2)-'results log'!$B$2),IF(J120=0,-'results log'!$B$2,IF(J120=0,-'results log'!$B$2,-('results log'!$B$2*2)))))))*E120))</f>
        <v>0</v>
      </c>
      <c r="Q120" s="27">
        <f>IF(ISBLANK(M120),,IF(ISBLANK(G120),,(IF(M120="WON-EW",((((N120-1)*J120)*'results log'!$B$2)+('results log'!$B$2*(N120-1))),IF(M120="WON",((((N120-1)*J120)*'results log'!$B$2)+('results log'!$B$2*(N120-1))),IF(M120="PLACED",((((N120-1)*J120)*'results log'!$B$2)-'results log'!$B$2),IF(J120=0,-'results log'!$B$2,IF(J120=0,-'results log'!$B$2,-('results log'!$B$2*2)))))))*E120))</f>
        <v>0</v>
      </c>
      <c r="R120" s="27">
        <f>IF(ISBLANK(M120),,IF(U120&lt;&gt;1,((IF(M120="WON-EW",(((K120-1)*'results log'!$B$2)*(1-$B$3))+(((L120-1)*'results log'!$B$2)*(1-$B$3)),IF(M120="WON",(((K120-1)*'results log'!$B$2)*(1-$B$3)),IF(M120="PLACED",(((L120-1)*'results log'!$B$2)*(1-$B$3))-'results log'!$B$2,IF(J120=0,-'results log'!$B$2,-('results log'!$B$2*2))))))*E120),0))</f>
        <v>0</v>
      </c>
      <c r="U120">
        <f t="shared" si="3"/>
        <v>1</v>
      </c>
    </row>
    <row r="121" spans="8:21" ht="16" x14ac:dyDescent="0.2">
      <c r="H121" s="22"/>
      <c r="I121" s="22"/>
      <c r="J121" s="22"/>
      <c r="M121" s="17"/>
      <c r="N121" s="26">
        <f>((G121-1)*(1-(IF(H121="no",0,'results log'!$B$3)))+1)</f>
        <v>5.0000000000000044E-2</v>
      </c>
      <c r="O121" s="26">
        <f t="shared" si="2"/>
        <v>0</v>
      </c>
      <c r="P121" s="28">
        <f>IF(ISBLANK(M121),,IF(ISBLANK(F121),,(IF(M121="WON-EW",((((F121-1)*J121)*'results log'!$B$2)+('results log'!$B$2*(F121-1))),IF(M121="WON",((((F121-1)*J121)*'results log'!$B$2)+('results log'!$B$2*(F121-1))),IF(M121="PLACED",((((F121-1)*J121)*'results log'!$B$2)-'results log'!$B$2),IF(J121=0,-'results log'!$B$2,IF(J121=0,-'results log'!$B$2,-('results log'!$B$2*2)))))))*E121))</f>
        <v>0</v>
      </c>
      <c r="Q121" s="27">
        <f>IF(ISBLANK(M121),,IF(ISBLANK(G121),,(IF(M121="WON-EW",((((N121-1)*J121)*'results log'!$B$2)+('results log'!$B$2*(N121-1))),IF(M121="WON",((((N121-1)*J121)*'results log'!$B$2)+('results log'!$B$2*(N121-1))),IF(M121="PLACED",((((N121-1)*J121)*'results log'!$B$2)-'results log'!$B$2),IF(J121=0,-'results log'!$B$2,IF(J121=0,-'results log'!$B$2,-('results log'!$B$2*2)))))))*E121))</f>
        <v>0</v>
      </c>
      <c r="R121" s="27">
        <f>IF(ISBLANK(M121),,IF(U121&lt;&gt;1,((IF(M121="WON-EW",(((K121-1)*'results log'!$B$2)*(1-$B$3))+(((L121-1)*'results log'!$B$2)*(1-$B$3)),IF(M121="WON",(((K121-1)*'results log'!$B$2)*(1-$B$3)),IF(M121="PLACED",(((L121-1)*'results log'!$B$2)*(1-$B$3))-'results log'!$B$2,IF(J121=0,-'results log'!$B$2,-('results log'!$B$2*2))))))*E121),0))</f>
        <v>0</v>
      </c>
      <c r="U121">
        <f t="shared" si="3"/>
        <v>1</v>
      </c>
    </row>
    <row r="122" spans="8:21" ht="16" x14ac:dyDescent="0.2">
      <c r="H122" s="22"/>
      <c r="I122" s="22"/>
      <c r="J122" s="22"/>
      <c r="M122" s="17"/>
      <c r="N122" s="26">
        <f>((G122-1)*(1-(IF(H122="no",0,'results log'!$B$3)))+1)</f>
        <v>5.0000000000000044E-2</v>
      </c>
      <c r="O122" s="26">
        <f t="shared" si="2"/>
        <v>0</v>
      </c>
      <c r="P122" s="28">
        <f>IF(ISBLANK(M122),,IF(ISBLANK(F122),,(IF(M122="WON-EW",((((F122-1)*J122)*'results log'!$B$2)+('results log'!$B$2*(F122-1))),IF(M122="WON",((((F122-1)*J122)*'results log'!$B$2)+('results log'!$B$2*(F122-1))),IF(M122="PLACED",((((F122-1)*J122)*'results log'!$B$2)-'results log'!$B$2),IF(J122=0,-'results log'!$B$2,IF(J122=0,-'results log'!$B$2,-('results log'!$B$2*2)))))))*E122))</f>
        <v>0</v>
      </c>
      <c r="Q122" s="27">
        <f>IF(ISBLANK(M122),,IF(ISBLANK(G122),,(IF(M122="WON-EW",((((N122-1)*J122)*'results log'!$B$2)+('results log'!$B$2*(N122-1))),IF(M122="WON",((((N122-1)*J122)*'results log'!$B$2)+('results log'!$B$2*(N122-1))),IF(M122="PLACED",((((N122-1)*J122)*'results log'!$B$2)-'results log'!$B$2),IF(J122=0,-'results log'!$B$2,IF(J122=0,-'results log'!$B$2,-('results log'!$B$2*2)))))))*E122))</f>
        <v>0</v>
      </c>
      <c r="R122" s="27">
        <f>IF(ISBLANK(M122),,IF(U122&lt;&gt;1,((IF(M122="WON-EW",(((K122-1)*'results log'!$B$2)*(1-$B$3))+(((L122-1)*'results log'!$B$2)*(1-$B$3)),IF(M122="WON",(((K122-1)*'results log'!$B$2)*(1-$B$3)),IF(M122="PLACED",(((L122-1)*'results log'!$B$2)*(1-$B$3))-'results log'!$B$2,IF(J122=0,-'results log'!$B$2,-('results log'!$B$2*2))))))*E122),0))</f>
        <v>0</v>
      </c>
      <c r="U122">
        <f t="shared" si="3"/>
        <v>1</v>
      </c>
    </row>
    <row r="123" spans="8:21" ht="16" x14ac:dyDescent="0.2">
      <c r="H123" s="22"/>
      <c r="I123" s="22"/>
      <c r="J123" s="22"/>
      <c r="M123" s="17"/>
      <c r="N123" s="26">
        <f>((G123-1)*(1-(IF(H123="no",0,'results log'!$B$3)))+1)</f>
        <v>5.0000000000000044E-2</v>
      </c>
      <c r="O123" s="26">
        <f t="shared" si="2"/>
        <v>0</v>
      </c>
      <c r="P123" s="28">
        <f>IF(ISBLANK(M123),,IF(ISBLANK(F123),,(IF(M123="WON-EW",((((F123-1)*J123)*'results log'!$B$2)+('results log'!$B$2*(F123-1))),IF(M123="WON",((((F123-1)*J123)*'results log'!$B$2)+('results log'!$B$2*(F123-1))),IF(M123="PLACED",((((F123-1)*J123)*'results log'!$B$2)-'results log'!$B$2),IF(J123=0,-'results log'!$B$2,IF(J123=0,-'results log'!$B$2,-('results log'!$B$2*2)))))))*E123))</f>
        <v>0</v>
      </c>
      <c r="Q123" s="27">
        <f>IF(ISBLANK(M123),,IF(ISBLANK(G123),,(IF(M123="WON-EW",((((N123-1)*J123)*'results log'!$B$2)+('results log'!$B$2*(N123-1))),IF(M123="WON",((((N123-1)*J123)*'results log'!$B$2)+('results log'!$B$2*(N123-1))),IF(M123="PLACED",((((N123-1)*J123)*'results log'!$B$2)-'results log'!$B$2),IF(J123=0,-'results log'!$B$2,IF(J123=0,-'results log'!$B$2,-('results log'!$B$2*2)))))))*E123))</f>
        <v>0</v>
      </c>
      <c r="R123" s="27">
        <f>IF(ISBLANK(M123),,IF(U123&lt;&gt;1,((IF(M123="WON-EW",(((K123-1)*'results log'!$B$2)*(1-$B$3))+(((L123-1)*'results log'!$B$2)*(1-$B$3)),IF(M123="WON",(((K123-1)*'results log'!$B$2)*(1-$B$3)),IF(M123="PLACED",(((L123-1)*'results log'!$B$2)*(1-$B$3))-'results log'!$B$2,IF(J123=0,-'results log'!$B$2,-('results log'!$B$2*2))))))*E123),0))</f>
        <v>0</v>
      </c>
      <c r="U123">
        <f t="shared" si="3"/>
        <v>1</v>
      </c>
    </row>
    <row r="124" spans="8:21" ht="16" x14ac:dyDescent="0.2">
      <c r="H124" s="22"/>
      <c r="I124" s="22"/>
      <c r="J124" s="22"/>
      <c r="M124" s="17"/>
      <c r="N124" s="26">
        <f>((G124-1)*(1-(IF(H124="no",0,'results log'!$B$3)))+1)</f>
        <v>5.0000000000000044E-2</v>
      </c>
      <c r="O124" s="26">
        <f t="shared" si="2"/>
        <v>0</v>
      </c>
      <c r="P124" s="28">
        <f>IF(ISBLANK(M124),,IF(ISBLANK(F124),,(IF(M124="WON-EW",((((F124-1)*J124)*'results log'!$B$2)+('results log'!$B$2*(F124-1))),IF(M124="WON",((((F124-1)*J124)*'results log'!$B$2)+('results log'!$B$2*(F124-1))),IF(M124="PLACED",((((F124-1)*J124)*'results log'!$B$2)-'results log'!$B$2),IF(J124=0,-'results log'!$B$2,IF(J124=0,-'results log'!$B$2,-('results log'!$B$2*2)))))))*E124))</f>
        <v>0</v>
      </c>
      <c r="Q124" s="27">
        <f>IF(ISBLANK(M124),,IF(ISBLANK(G124),,(IF(M124="WON-EW",((((N124-1)*J124)*'results log'!$B$2)+('results log'!$B$2*(N124-1))),IF(M124="WON",((((N124-1)*J124)*'results log'!$B$2)+('results log'!$B$2*(N124-1))),IF(M124="PLACED",((((N124-1)*J124)*'results log'!$B$2)-'results log'!$B$2),IF(J124=0,-'results log'!$B$2,IF(J124=0,-'results log'!$B$2,-('results log'!$B$2*2)))))))*E124))</f>
        <v>0</v>
      </c>
      <c r="R124" s="27">
        <f>IF(ISBLANK(M124),,IF(U124&lt;&gt;1,((IF(M124="WON-EW",(((K124-1)*'results log'!$B$2)*(1-$B$3))+(((L124-1)*'results log'!$B$2)*(1-$B$3)),IF(M124="WON",(((K124-1)*'results log'!$B$2)*(1-$B$3)),IF(M124="PLACED",(((L124-1)*'results log'!$B$2)*(1-$B$3))-'results log'!$B$2,IF(J124=0,-'results log'!$B$2,-('results log'!$B$2*2))))))*E124),0))</f>
        <v>0</v>
      </c>
      <c r="U124">
        <f t="shared" si="3"/>
        <v>1</v>
      </c>
    </row>
    <row r="125" spans="8:21" ht="16" x14ac:dyDescent="0.2">
      <c r="H125" s="22"/>
      <c r="I125" s="22"/>
      <c r="J125" s="22"/>
      <c r="M125" s="17"/>
      <c r="N125" s="26">
        <f>((G125-1)*(1-(IF(H125="no",0,'results log'!$B$3)))+1)</f>
        <v>5.0000000000000044E-2</v>
      </c>
      <c r="O125" s="26">
        <f t="shared" si="2"/>
        <v>0</v>
      </c>
      <c r="P125" s="28">
        <f>IF(ISBLANK(M125),,IF(ISBLANK(F125),,(IF(M125="WON-EW",((((F125-1)*J125)*'results log'!$B$2)+('results log'!$B$2*(F125-1))),IF(M125="WON",((((F125-1)*J125)*'results log'!$B$2)+('results log'!$B$2*(F125-1))),IF(M125="PLACED",((((F125-1)*J125)*'results log'!$B$2)-'results log'!$B$2),IF(J125=0,-'results log'!$B$2,IF(J125=0,-'results log'!$B$2,-('results log'!$B$2*2)))))))*E125))</f>
        <v>0</v>
      </c>
      <c r="Q125" s="27">
        <f>IF(ISBLANK(M125),,IF(ISBLANK(G125),,(IF(M125="WON-EW",((((N125-1)*J125)*'results log'!$B$2)+('results log'!$B$2*(N125-1))),IF(M125="WON",((((N125-1)*J125)*'results log'!$B$2)+('results log'!$B$2*(N125-1))),IF(M125="PLACED",((((N125-1)*J125)*'results log'!$B$2)-'results log'!$B$2),IF(J125=0,-'results log'!$B$2,IF(J125=0,-'results log'!$B$2,-('results log'!$B$2*2)))))))*E125))</f>
        <v>0</v>
      </c>
      <c r="R125" s="27">
        <f>IF(ISBLANK(M125),,IF(U125&lt;&gt;1,((IF(M125="WON-EW",(((K125-1)*'results log'!$B$2)*(1-$B$3))+(((L125-1)*'results log'!$B$2)*(1-$B$3)),IF(M125="WON",(((K125-1)*'results log'!$B$2)*(1-$B$3)),IF(M125="PLACED",(((L125-1)*'results log'!$B$2)*(1-$B$3))-'results log'!$B$2,IF(J125=0,-'results log'!$B$2,-('results log'!$B$2*2))))))*E125),0))</f>
        <v>0</v>
      </c>
      <c r="U125">
        <f t="shared" si="3"/>
        <v>1</v>
      </c>
    </row>
    <row r="126" spans="8:21" ht="16" x14ac:dyDescent="0.2">
      <c r="H126" s="22"/>
      <c r="I126" s="22"/>
      <c r="J126" s="22"/>
      <c r="M126" s="17"/>
      <c r="N126" s="26">
        <f>((G126-1)*(1-(IF(H126="no",0,'results log'!$B$3)))+1)</f>
        <v>5.0000000000000044E-2</v>
      </c>
      <c r="O126" s="26">
        <f t="shared" si="2"/>
        <v>0</v>
      </c>
      <c r="P126" s="28">
        <f>IF(ISBLANK(M126),,IF(ISBLANK(F126),,(IF(M126="WON-EW",((((F126-1)*J126)*'results log'!$B$2)+('results log'!$B$2*(F126-1))),IF(M126="WON",((((F126-1)*J126)*'results log'!$B$2)+('results log'!$B$2*(F126-1))),IF(M126="PLACED",((((F126-1)*J126)*'results log'!$B$2)-'results log'!$B$2),IF(J126=0,-'results log'!$B$2,IF(J126=0,-'results log'!$B$2,-('results log'!$B$2*2)))))))*E126))</f>
        <v>0</v>
      </c>
      <c r="Q126" s="27">
        <f>IF(ISBLANK(M126),,IF(ISBLANK(G126),,(IF(M126="WON-EW",((((N126-1)*J126)*'results log'!$B$2)+('results log'!$B$2*(N126-1))),IF(M126="WON",((((N126-1)*J126)*'results log'!$B$2)+('results log'!$B$2*(N126-1))),IF(M126="PLACED",((((N126-1)*J126)*'results log'!$B$2)-'results log'!$B$2),IF(J126=0,-'results log'!$B$2,IF(J126=0,-'results log'!$B$2,-('results log'!$B$2*2)))))))*E126))</f>
        <v>0</v>
      </c>
      <c r="R126" s="27">
        <f>IF(ISBLANK(M126),,IF(U126&lt;&gt;1,((IF(M126="WON-EW",(((K126-1)*'results log'!$B$2)*(1-$B$3))+(((L126-1)*'results log'!$B$2)*(1-$B$3)),IF(M126="WON",(((K126-1)*'results log'!$B$2)*(1-$B$3)),IF(M126="PLACED",(((L126-1)*'results log'!$B$2)*(1-$B$3))-'results log'!$B$2,IF(J126=0,-'results log'!$B$2,-('results log'!$B$2*2))))))*E126),0))</f>
        <v>0</v>
      </c>
      <c r="U126">
        <f t="shared" si="3"/>
        <v>1</v>
      </c>
    </row>
    <row r="127" spans="8:21" ht="16" x14ac:dyDescent="0.2">
      <c r="H127" s="22"/>
      <c r="I127" s="22"/>
      <c r="J127" s="22"/>
      <c r="M127" s="17"/>
      <c r="N127" s="26">
        <f>((G127-1)*(1-(IF(H127="no",0,'results log'!$B$3)))+1)</f>
        <v>5.0000000000000044E-2</v>
      </c>
      <c r="O127" s="26">
        <f t="shared" si="2"/>
        <v>0</v>
      </c>
      <c r="P127" s="28">
        <f>IF(ISBLANK(M127),,IF(ISBLANK(F127),,(IF(M127="WON-EW",((((F127-1)*J127)*'results log'!$B$2)+('results log'!$B$2*(F127-1))),IF(M127="WON",((((F127-1)*J127)*'results log'!$B$2)+('results log'!$B$2*(F127-1))),IF(M127="PLACED",((((F127-1)*J127)*'results log'!$B$2)-'results log'!$B$2),IF(J127=0,-'results log'!$B$2,IF(J127=0,-'results log'!$B$2,-('results log'!$B$2*2)))))))*E127))</f>
        <v>0</v>
      </c>
      <c r="Q127" s="27">
        <f>IF(ISBLANK(M127),,IF(ISBLANK(G127),,(IF(M127="WON-EW",((((N127-1)*J127)*'results log'!$B$2)+('results log'!$B$2*(N127-1))),IF(M127="WON",((((N127-1)*J127)*'results log'!$B$2)+('results log'!$B$2*(N127-1))),IF(M127="PLACED",((((N127-1)*J127)*'results log'!$B$2)-'results log'!$B$2),IF(J127=0,-'results log'!$B$2,IF(J127=0,-'results log'!$B$2,-('results log'!$B$2*2)))))))*E127))</f>
        <v>0</v>
      </c>
      <c r="R127" s="27">
        <f>IF(ISBLANK(M127),,IF(U127&lt;&gt;1,((IF(M127="WON-EW",(((K127-1)*'results log'!$B$2)*(1-$B$3))+(((L127-1)*'results log'!$B$2)*(1-$B$3)),IF(M127="WON",(((K127-1)*'results log'!$B$2)*(1-$B$3)),IF(M127="PLACED",(((L127-1)*'results log'!$B$2)*(1-$B$3))-'results log'!$B$2,IF(J127=0,-'results log'!$B$2,-('results log'!$B$2*2))))))*E127),0))</f>
        <v>0</v>
      </c>
      <c r="U127">
        <f t="shared" si="3"/>
        <v>1</v>
      </c>
    </row>
    <row r="128" spans="8:21" ht="16" x14ac:dyDescent="0.2">
      <c r="H128" s="22"/>
      <c r="I128" s="22"/>
      <c r="J128" s="22"/>
      <c r="M128" s="17"/>
      <c r="N128" s="26">
        <f>((G128-1)*(1-(IF(H128="no",0,'results log'!$B$3)))+1)</f>
        <v>5.0000000000000044E-2</v>
      </c>
      <c r="O128" s="26">
        <f t="shared" si="2"/>
        <v>0</v>
      </c>
      <c r="P128" s="28">
        <f>IF(ISBLANK(M128),,IF(ISBLANK(F128),,(IF(M128="WON-EW",((((F128-1)*J128)*'results log'!$B$2)+('results log'!$B$2*(F128-1))),IF(M128="WON",((((F128-1)*J128)*'results log'!$B$2)+('results log'!$B$2*(F128-1))),IF(M128="PLACED",((((F128-1)*J128)*'results log'!$B$2)-'results log'!$B$2),IF(J128=0,-'results log'!$B$2,IF(J128=0,-'results log'!$B$2,-('results log'!$B$2*2)))))))*E128))</f>
        <v>0</v>
      </c>
      <c r="Q128" s="27">
        <f>IF(ISBLANK(M128),,IF(ISBLANK(G128),,(IF(M128="WON-EW",((((N128-1)*J128)*'results log'!$B$2)+('results log'!$B$2*(N128-1))),IF(M128="WON",((((N128-1)*J128)*'results log'!$B$2)+('results log'!$B$2*(N128-1))),IF(M128="PLACED",((((N128-1)*J128)*'results log'!$B$2)-'results log'!$B$2),IF(J128=0,-'results log'!$B$2,IF(J128=0,-'results log'!$B$2,-('results log'!$B$2*2)))))))*E128))</f>
        <v>0</v>
      </c>
      <c r="R128" s="27">
        <f>IF(ISBLANK(M128),,IF(U128&lt;&gt;1,((IF(M128="WON-EW",(((K128-1)*'results log'!$B$2)*(1-$B$3))+(((L128-1)*'results log'!$B$2)*(1-$B$3)),IF(M128="WON",(((K128-1)*'results log'!$B$2)*(1-$B$3)),IF(M128="PLACED",(((L128-1)*'results log'!$B$2)*(1-$B$3))-'results log'!$B$2,IF(J128=0,-'results log'!$B$2,-('results log'!$B$2*2))))))*E128),0))</f>
        <v>0</v>
      </c>
      <c r="U128">
        <f t="shared" si="3"/>
        <v>1</v>
      </c>
    </row>
    <row r="129" spans="8:21" ht="16" x14ac:dyDescent="0.2">
      <c r="H129" s="22"/>
      <c r="I129" s="22"/>
      <c r="J129" s="22"/>
      <c r="M129" s="17"/>
      <c r="N129" s="26">
        <f>((G129-1)*(1-(IF(H129="no",0,'results log'!$B$3)))+1)</f>
        <v>5.0000000000000044E-2</v>
      </c>
      <c r="O129" s="26">
        <f t="shared" si="2"/>
        <v>0</v>
      </c>
      <c r="P129" s="28">
        <f>IF(ISBLANK(M129),,IF(ISBLANK(F129),,(IF(M129="WON-EW",((((F129-1)*J129)*'results log'!$B$2)+('results log'!$B$2*(F129-1))),IF(M129="WON",((((F129-1)*J129)*'results log'!$B$2)+('results log'!$B$2*(F129-1))),IF(M129="PLACED",((((F129-1)*J129)*'results log'!$B$2)-'results log'!$B$2),IF(J129=0,-'results log'!$B$2,IF(J129=0,-'results log'!$B$2,-('results log'!$B$2*2)))))))*E129))</f>
        <v>0</v>
      </c>
      <c r="Q129" s="27">
        <f>IF(ISBLANK(M129),,IF(ISBLANK(G129),,(IF(M129="WON-EW",((((N129-1)*J129)*'results log'!$B$2)+('results log'!$B$2*(N129-1))),IF(M129="WON",((((N129-1)*J129)*'results log'!$B$2)+('results log'!$B$2*(N129-1))),IF(M129="PLACED",((((N129-1)*J129)*'results log'!$B$2)-'results log'!$B$2),IF(J129=0,-'results log'!$B$2,IF(J129=0,-'results log'!$B$2,-('results log'!$B$2*2)))))))*E129))</f>
        <v>0</v>
      </c>
      <c r="R129" s="27">
        <f>IF(ISBLANK(M129),,IF(U129&lt;&gt;1,((IF(M129="WON-EW",(((K129-1)*'results log'!$B$2)*(1-$B$3))+(((L129-1)*'results log'!$B$2)*(1-$B$3)),IF(M129="WON",(((K129-1)*'results log'!$B$2)*(1-$B$3)),IF(M129="PLACED",(((L129-1)*'results log'!$B$2)*(1-$B$3))-'results log'!$B$2,IF(J129=0,-'results log'!$B$2,-('results log'!$B$2*2))))))*E129),0))</f>
        <v>0</v>
      </c>
      <c r="U129">
        <f t="shared" si="3"/>
        <v>1</v>
      </c>
    </row>
    <row r="130" spans="8:21" ht="16" x14ac:dyDescent="0.2">
      <c r="H130" s="22"/>
      <c r="I130" s="22"/>
      <c r="J130" s="22"/>
      <c r="M130" s="17"/>
      <c r="N130" s="26">
        <f>((G130-1)*(1-(IF(H130="no",0,'results log'!$B$3)))+1)</f>
        <v>5.0000000000000044E-2</v>
      </c>
      <c r="O130" s="26">
        <f t="shared" si="2"/>
        <v>0</v>
      </c>
      <c r="P130" s="28">
        <f>IF(ISBLANK(M130),,IF(ISBLANK(F130),,(IF(M130="WON-EW",((((F130-1)*J130)*'results log'!$B$2)+('results log'!$B$2*(F130-1))),IF(M130="WON",((((F130-1)*J130)*'results log'!$B$2)+('results log'!$B$2*(F130-1))),IF(M130="PLACED",((((F130-1)*J130)*'results log'!$B$2)-'results log'!$B$2),IF(J130=0,-'results log'!$B$2,IF(J130=0,-'results log'!$B$2,-('results log'!$B$2*2)))))))*E130))</f>
        <v>0</v>
      </c>
      <c r="Q130" s="27">
        <f>IF(ISBLANK(M130),,IF(ISBLANK(G130),,(IF(M130="WON-EW",((((N130-1)*J130)*'results log'!$B$2)+('results log'!$B$2*(N130-1))),IF(M130="WON",((((N130-1)*J130)*'results log'!$B$2)+('results log'!$B$2*(N130-1))),IF(M130="PLACED",((((N130-1)*J130)*'results log'!$B$2)-'results log'!$B$2),IF(J130=0,-'results log'!$B$2,IF(J130=0,-'results log'!$B$2,-('results log'!$B$2*2)))))))*E130))</f>
        <v>0</v>
      </c>
      <c r="R130" s="27">
        <f>IF(ISBLANK(M130),,IF(U130&lt;&gt;1,((IF(M130="WON-EW",(((K130-1)*'results log'!$B$2)*(1-$B$3))+(((L130-1)*'results log'!$B$2)*(1-$B$3)),IF(M130="WON",(((K130-1)*'results log'!$B$2)*(1-$B$3)),IF(M130="PLACED",(((L130-1)*'results log'!$B$2)*(1-$B$3))-'results log'!$B$2,IF(J130=0,-'results log'!$B$2,-('results log'!$B$2*2))))))*E130),0))</f>
        <v>0</v>
      </c>
      <c r="U130">
        <f t="shared" si="3"/>
        <v>1</v>
      </c>
    </row>
    <row r="131" spans="8:21" ht="16" x14ac:dyDescent="0.2">
      <c r="H131" s="22"/>
      <c r="I131" s="22"/>
      <c r="J131" s="22"/>
      <c r="M131" s="17"/>
      <c r="N131" s="26">
        <f>((G131-1)*(1-(IF(H131="no",0,'results log'!$B$3)))+1)</f>
        <v>5.0000000000000044E-2</v>
      </c>
      <c r="O131" s="26">
        <f t="shared" si="2"/>
        <v>0</v>
      </c>
      <c r="P131" s="28">
        <f>IF(ISBLANK(M131),,IF(ISBLANK(F131),,(IF(M131="WON-EW",((((F131-1)*J131)*'results log'!$B$2)+('results log'!$B$2*(F131-1))),IF(M131="WON",((((F131-1)*J131)*'results log'!$B$2)+('results log'!$B$2*(F131-1))),IF(M131="PLACED",((((F131-1)*J131)*'results log'!$B$2)-'results log'!$B$2),IF(J131=0,-'results log'!$B$2,IF(J131=0,-'results log'!$B$2,-('results log'!$B$2*2)))))))*E131))</f>
        <v>0</v>
      </c>
      <c r="Q131" s="27">
        <f>IF(ISBLANK(M131),,IF(ISBLANK(G131),,(IF(M131="WON-EW",((((N131-1)*J131)*'results log'!$B$2)+('results log'!$B$2*(N131-1))),IF(M131="WON",((((N131-1)*J131)*'results log'!$B$2)+('results log'!$B$2*(N131-1))),IF(M131="PLACED",((((N131-1)*J131)*'results log'!$B$2)-'results log'!$B$2),IF(J131=0,-'results log'!$B$2,IF(J131=0,-'results log'!$B$2,-('results log'!$B$2*2)))))))*E131))</f>
        <v>0</v>
      </c>
      <c r="R131" s="27">
        <f>IF(ISBLANK(M131),,IF(U131&lt;&gt;1,((IF(M131="WON-EW",(((K131-1)*'results log'!$B$2)*(1-$B$3))+(((L131-1)*'results log'!$B$2)*(1-$B$3)),IF(M131="WON",(((K131-1)*'results log'!$B$2)*(1-$B$3)),IF(M131="PLACED",(((L131-1)*'results log'!$B$2)*(1-$B$3))-'results log'!$B$2,IF(J131=0,-'results log'!$B$2,-('results log'!$B$2*2))))))*E131),0))</f>
        <v>0</v>
      </c>
      <c r="U131">
        <f t="shared" si="3"/>
        <v>1</v>
      </c>
    </row>
    <row r="132" spans="8:21" ht="16" x14ac:dyDescent="0.2">
      <c r="H132" s="22"/>
      <c r="I132" s="22"/>
      <c r="J132" s="22"/>
      <c r="M132" s="17"/>
      <c r="N132" s="26">
        <f>((G132-1)*(1-(IF(H132="no",0,'results log'!$B$3)))+1)</f>
        <v>5.0000000000000044E-2</v>
      </c>
      <c r="O132" s="26">
        <f t="shared" si="2"/>
        <v>0</v>
      </c>
      <c r="P132" s="28">
        <f>IF(ISBLANK(M132),,IF(ISBLANK(F132),,(IF(M132="WON-EW",((((F132-1)*J132)*'results log'!$B$2)+('results log'!$B$2*(F132-1))),IF(M132="WON",((((F132-1)*J132)*'results log'!$B$2)+('results log'!$B$2*(F132-1))),IF(M132="PLACED",((((F132-1)*J132)*'results log'!$B$2)-'results log'!$B$2),IF(J132=0,-'results log'!$B$2,IF(J132=0,-'results log'!$B$2,-('results log'!$B$2*2)))))))*E132))</f>
        <v>0</v>
      </c>
      <c r="Q132" s="27">
        <f>IF(ISBLANK(M132),,IF(ISBLANK(G132),,(IF(M132="WON-EW",((((N132-1)*J132)*'results log'!$B$2)+('results log'!$B$2*(N132-1))),IF(M132="WON",((((N132-1)*J132)*'results log'!$B$2)+('results log'!$B$2*(N132-1))),IF(M132="PLACED",((((N132-1)*J132)*'results log'!$B$2)-'results log'!$B$2),IF(J132=0,-'results log'!$B$2,IF(J132=0,-'results log'!$B$2,-('results log'!$B$2*2)))))))*E132))</f>
        <v>0</v>
      </c>
      <c r="R132" s="27">
        <f>IF(ISBLANK(M132),,IF(U132&lt;&gt;1,((IF(M132="WON-EW",(((K132-1)*'results log'!$B$2)*(1-$B$3))+(((L132-1)*'results log'!$B$2)*(1-$B$3)),IF(M132="WON",(((K132-1)*'results log'!$B$2)*(1-$B$3)),IF(M132="PLACED",(((L132-1)*'results log'!$B$2)*(1-$B$3))-'results log'!$B$2,IF(J132=0,-'results log'!$B$2,-('results log'!$B$2*2))))))*E132),0))</f>
        <v>0</v>
      </c>
      <c r="U132">
        <f t="shared" si="3"/>
        <v>1</v>
      </c>
    </row>
    <row r="133" spans="8:21" ht="16" x14ac:dyDescent="0.2">
      <c r="H133" s="22"/>
      <c r="I133" s="22"/>
      <c r="J133" s="22"/>
      <c r="M133" s="17"/>
      <c r="N133" s="26">
        <f>((G133-1)*(1-(IF(H133="no",0,'results log'!$B$3)))+1)</f>
        <v>5.0000000000000044E-2</v>
      </c>
      <c r="O133" s="26">
        <f t="shared" si="2"/>
        <v>0</v>
      </c>
      <c r="P133" s="28">
        <f>IF(ISBLANK(M133),,IF(ISBLANK(F133),,(IF(M133="WON-EW",((((F133-1)*J133)*'results log'!$B$2)+('results log'!$B$2*(F133-1))),IF(M133="WON",((((F133-1)*J133)*'results log'!$B$2)+('results log'!$B$2*(F133-1))),IF(M133="PLACED",((((F133-1)*J133)*'results log'!$B$2)-'results log'!$B$2),IF(J133=0,-'results log'!$B$2,IF(J133=0,-'results log'!$B$2,-('results log'!$B$2*2)))))))*E133))</f>
        <v>0</v>
      </c>
      <c r="Q133" s="27">
        <f>IF(ISBLANK(M133),,IF(ISBLANK(G133),,(IF(M133="WON-EW",((((N133-1)*J133)*'results log'!$B$2)+('results log'!$B$2*(N133-1))),IF(M133="WON",((((N133-1)*J133)*'results log'!$B$2)+('results log'!$B$2*(N133-1))),IF(M133="PLACED",((((N133-1)*J133)*'results log'!$B$2)-'results log'!$B$2),IF(J133=0,-'results log'!$B$2,IF(J133=0,-'results log'!$B$2,-('results log'!$B$2*2)))))))*E133))</f>
        <v>0</v>
      </c>
      <c r="R133" s="27">
        <f>IF(ISBLANK(M133),,IF(U133&lt;&gt;1,((IF(M133="WON-EW",(((K133-1)*'results log'!$B$2)*(1-$B$3))+(((L133-1)*'results log'!$B$2)*(1-$B$3)),IF(M133="WON",(((K133-1)*'results log'!$B$2)*(1-$B$3)),IF(M133="PLACED",(((L133-1)*'results log'!$B$2)*(1-$B$3))-'results log'!$B$2,IF(J133=0,-'results log'!$B$2,-('results log'!$B$2*2))))))*E133),0))</f>
        <v>0</v>
      </c>
      <c r="U133">
        <f t="shared" si="3"/>
        <v>1</v>
      </c>
    </row>
    <row r="134" spans="8:21" ht="16" x14ac:dyDescent="0.2">
      <c r="H134" s="22"/>
      <c r="I134" s="22"/>
      <c r="J134" s="22"/>
      <c r="M134" s="17"/>
      <c r="N134" s="26">
        <f>((G134-1)*(1-(IF(H134="no",0,'results log'!$B$3)))+1)</f>
        <v>5.0000000000000044E-2</v>
      </c>
      <c r="O134" s="26">
        <f t="shared" si="2"/>
        <v>0</v>
      </c>
      <c r="P134" s="28">
        <f>IF(ISBLANK(M134),,IF(ISBLANK(F134),,(IF(M134="WON-EW",((((F134-1)*J134)*'results log'!$B$2)+('results log'!$B$2*(F134-1))),IF(M134="WON",((((F134-1)*J134)*'results log'!$B$2)+('results log'!$B$2*(F134-1))),IF(M134="PLACED",((((F134-1)*J134)*'results log'!$B$2)-'results log'!$B$2),IF(J134=0,-'results log'!$B$2,IF(J134=0,-'results log'!$B$2,-('results log'!$B$2*2)))))))*E134))</f>
        <v>0</v>
      </c>
      <c r="Q134" s="27">
        <f>IF(ISBLANK(M134),,IF(ISBLANK(G134),,(IF(M134="WON-EW",((((N134-1)*J134)*'results log'!$B$2)+('results log'!$B$2*(N134-1))),IF(M134="WON",((((N134-1)*J134)*'results log'!$B$2)+('results log'!$B$2*(N134-1))),IF(M134="PLACED",((((N134-1)*J134)*'results log'!$B$2)-'results log'!$B$2),IF(J134=0,-'results log'!$B$2,IF(J134=0,-'results log'!$B$2,-('results log'!$B$2*2)))))))*E134))</f>
        <v>0</v>
      </c>
      <c r="R134" s="27">
        <f>IF(ISBLANK(M134),,IF(U134&lt;&gt;1,((IF(M134="WON-EW",(((K134-1)*'results log'!$B$2)*(1-$B$3))+(((L134-1)*'results log'!$B$2)*(1-$B$3)),IF(M134="WON",(((K134-1)*'results log'!$B$2)*(1-$B$3)),IF(M134="PLACED",(((L134-1)*'results log'!$B$2)*(1-$B$3))-'results log'!$B$2,IF(J134=0,-'results log'!$B$2,-('results log'!$B$2*2))))))*E134),0))</f>
        <v>0</v>
      </c>
      <c r="U134">
        <f t="shared" si="3"/>
        <v>1</v>
      </c>
    </row>
    <row r="135" spans="8:21" ht="16" x14ac:dyDescent="0.2">
      <c r="H135" s="22"/>
      <c r="I135" s="22"/>
      <c r="J135" s="22"/>
      <c r="M135" s="17"/>
      <c r="N135" s="26">
        <f>((G135-1)*(1-(IF(H135="no",0,'results log'!$B$3)))+1)</f>
        <v>5.0000000000000044E-2</v>
      </c>
      <c r="O135" s="26">
        <f t="shared" si="2"/>
        <v>0</v>
      </c>
      <c r="P135" s="28">
        <f>IF(ISBLANK(M135),,IF(ISBLANK(F135),,(IF(M135="WON-EW",((((F135-1)*J135)*'results log'!$B$2)+('results log'!$B$2*(F135-1))),IF(M135="WON",((((F135-1)*J135)*'results log'!$B$2)+('results log'!$B$2*(F135-1))),IF(M135="PLACED",((((F135-1)*J135)*'results log'!$B$2)-'results log'!$B$2),IF(J135=0,-'results log'!$B$2,IF(J135=0,-'results log'!$B$2,-('results log'!$B$2*2)))))))*E135))</f>
        <v>0</v>
      </c>
      <c r="Q135" s="27">
        <f>IF(ISBLANK(M135),,IF(ISBLANK(G135),,(IF(M135="WON-EW",((((N135-1)*J135)*'results log'!$B$2)+('results log'!$B$2*(N135-1))),IF(M135="WON",((((N135-1)*J135)*'results log'!$B$2)+('results log'!$B$2*(N135-1))),IF(M135="PLACED",((((N135-1)*J135)*'results log'!$B$2)-'results log'!$B$2),IF(J135=0,-'results log'!$B$2,IF(J135=0,-'results log'!$B$2,-('results log'!$B$2*2)))))))*E135))</f>
        <v>0</v>
      </c>
      <c r="R135" s="27">
        <f>IF(ISBLANK(M135),,IF(U135&lt;&gt;1,((IF(M135="WON-EW",(((K135-1)*'results log'!$B$2)*(1-$B$3))+(((L135-1)*'results log'!$B$2)*(1-$B$3)),IF(M135="WON",(((K135-1)*'results log'!$B$2)*(1-$B$3)),IF(M135="PLACED",(((L135-1)*'results log'!$B$2)*(1-$B$3))-'results log'!$B$2,IF(J135=0,-'results log'!$B$2,-('results log'!$B$2*2))))))*E135),0))</f>
        <v>0</v>
      </c>
      <c r="U135">
        <f t="shared" si="3"/>
        <v>1</v>
      </c>
    </row>
    <row r="136" spans="8:21" ht="16" x14ac:dyDescent="0.2">
      <c r="H136" s="22"/>
      <c r="I136" s="22"/>
      <c r="J136" s="22"/>
      <c r="M136" s="17"/>
      <c r="N136" s="26">
        <f>((G136-1)*(1-(IF(H136="no",0,'results log'!$B$3)))+1)</f>
        <v>5.0000000000000044E-2</v>
      </c>
      <c r="O136" s="26">
        <f t="shared" ref="O136:O206" si="4">E136*IF(I136="yes",2,1)</f>
        <v>0</v>
      </c>
      <c r="P136" s="28">
        <f>IF(ISBLANK(M136),,IF(ISBLANK(F136),,(IF(M136="WON-EW",((((F136-1)*J136)*'results log'!$B$2)+('results log'!$B$2*(F136-1))),IF(M136="WON",((((F136-1)*J136)*'results log'!$B$2)+('results log'!$B$2*(F136-1))),IF(M136="PLACED",((((F136-1)*J136)*'results log'!$B$2)-'results log'!$B$2),IF(J136=0,-'results log'!$B$2,IF(J136=0,-'results log'!$B$2,-('results log'!$B$2*2)))))))*E136))</f>
        <v>0</v>
      </c>
      <c r="Q136" s="27">
        <f>IF(ISBLANK(M136),,IF(ISBLANK(G136),,(IF(M136="WON-EW",((((N136-1)*J136)*'results log'!$B$2)+('results log'!$B$2*(N136-1))),IF(M136="WON",((((N136-1)*J136)*'results log'!$B$2)+('results log'!$B$2*(N136-1))),IF(M136="PLACED",((((N136-1)*J136)*'results log'!$B$2)-'results log'!$B$2),IF(J136=0,-'results log'!$B$2,IF(J136=0,-'results log'!$B$2,-('results log'!$B$2*2)))))))*E136))</f>
        <v>0</v>
      </c>
      <c r="R136" s="27">
        <f>IF(ISBLANK(M136),,IF(U136&lt;&gt;1,((IF(M136="WON-EW",(((K136-1)*'results log'!$B$2)*(1-$B$3))+(((L136-1)*'results log'!$B$2)*(1-$B$3)),IF(M136="WON",(((K136-1)*'results log'!$B$2)*(1-$B$3)),IF(M136="PLACED",(((L136-1)*'results log'!$B$2)*(1-$B$3))-'results log'!$B$2,IF(J136=0,-'results log'!$B$2,-('results log'!$B$2*2))))))*E136),0))</f>
        <v>0</v>
      </c>
      <c r="U136">
        <f t="shared" si="3"/>
        <v>1</v>
      </c>
    </row>
    <row r="137" spans="8:21" ht="16" x14ac:dyDescent="0.2">
      <c r="H137" s="22"/>
      <c r="I137" s="22"/>
      <c r="J137" s="22"/>
      <c r="M137" s="17"/>
      <c r="N137" s="26">
        <f>((G137-1)*(1-(IF(H137="no",0,'results log'!$B$3)))+1)</f>
        <v>5.0000000000000044E-2</v>
      </c>
      <c r="O137" s="26">
        <f t="shared" si="4"/>
        <v>0</v>
      </c>
      <c r="P137" s="28">
        <f>IF(ISBLANK(M137),,IF(ISBLANK(F137),,(IF(M137="WON-EW",((((F137-1)*J137)*'results log'!$B$2)+('results log'!$B$2*(F137-1))),IF(M137="WON",((((F137-1)*J137)*'results log'!$B$2)+('results log'!$B$2*(F137-1))),IF(M137="PLACED",((((F137-1)*J137)*'results log'!$B$2)-'results log'!$B$2),IF(J137=0,-'results log'!$B$2,IF(J137=0,-'results log'!$B$2,-('results log'!$B$2*2)))))))*E137))</f>
        <v>0</v>
      </c>
      <c r="Q137" s="27">
        <f>IF(ISBLANK(M137),,IF(ISBLANK(G137),,(IF(M137="WON-EW",((((N137-1)*J137)*'results log'!$B$2)+('results log'!$B$2*(N137-1))),IF(M137="WON",((((N137-1)*J137)*'results log'!$B$2)+('results log'!$B$2*(N137-1))),IF(M137="PLACED",((((N137-1)*J137)*'results log'!$B$2)-'results log'!$B$2),IF(J137=0,-'results log'!$B$2,IF(J137=0,-'results log'!$B$2,-('results log'!$B$2*2)))))))*E137))</f>
        <v>0</v>
      </c>
      <c r="R137" s="27">
        <f>IF(ISBLANK(M137),,IF(U137&lt;&gt;1,((IF(M137="WON-EW",(((K137-1)*'results log'!$B$2)*(1-$B$3))+(((L137-1)*'results log'!$B$2)*(1-$B$3)),IF(M137="WON",(((K137-1)*'results log'!$B$2)*(1-$B$3)),IF(M137="PLACED",(((L137-1)*'results log'!$B$2)*(1-$B$3))-'results log'!$B$2,IF(J137=0,-'results log'!$B$2,-('results log'!$B$2*2))))))*E137),0))</f>
        <v>0</v>
      </c>
      <c r="U137">
        <f t="shared" ref="U137:U200" si="5">IF(ISBLANK(K137),1,IF(ISBLANK(L137),2,99))</f>
        <v>1</v>
      </c>
    </row>
    <row r="138" spans="8:21" ht="16" x14ac:dyDescent="0.2">
      <c r="H138" s="22"/>
      <c r="I138" s="22"/>
      <c r="J138" s="22"/>
      <c r="M138" s="17"/>
      <c r="N138" s="26">
        <f>((G138-1)*(1-(IF(H138="no",0,'results log'!$B$3)))+1)</f>
        <v>5.0000000000000044E-2</v>
      </c>
      <c r="O138" s="26">
        <f t="shared" si="4"/>
        <v>0</v>
      </c>
      <c r="P138" s="28">
        <f>IF(ISBLANK(M138),,IF(ISBLANK(F138),,(IF(M138="WON-EW",((((F138-1)*J138)*'results log'!$B$2)+('results log'!$B$2*(F138-1))),IF(M138="WON",((((F138-1)*J138)*'results log'!$B$2)+('results log'!$B$2*(F138-1))),IF(M138="PLACED",((((F138-1)*J138)*'results log'!$B$2)-'results log'!$B$2),IF(J138=0,-'results log'!$B$2,IF(J138=0,-'results log'!$B$2,-('results log'!$B$2*2)))))))*E138))</f>
        <v>0</v>
      </c>
      <c r="Q138" s="27">
        <f>IF(ISBLANK(M138),,IF(ISBLANK(G138),,(IF(M138="WON-EW",((((N138-1)*J138)*'results log'!$B$2)+('results log'!$B$2*(N138-1))),IF(M138="WON",((((N138-1)*J138)*'results log'!$B$2)+('results log'!$B$2*(N138-1))),IF(M138="PLACED",((((N138-1)*J138)*'results log'!$B$2)-'results log'!$B$2),IF(J138=0,-'results log'!$B$2,IF(J138=0,-'results log'!$B$2,-('results log'!$B$2*2)))))))*E138))</f>
        <v>0</v>
      </c>
      <c r="R138" s="27">
        <f>IF(ISBLANK(M138),,IF(U138&lt;&gt;1,((IF(M138="WON-EW",(((K138-1)*'results log'!$B$2)*(1-$B$3))+(((L138-1)*'results log'!$B$2)*(1-$B$3)),IF(M138="WON",(((K138-1)*'results log'!$B$2)*(1-$B$3)),IF(M138="PLACED",(((L138-1)*'results log'!$B$2)*(1-$B$3))-'results log'!$B$2,IF(J138=0,-'results log'!$B$2,-('results log'!$B$2*2))))))*E138),0))</f>
        <v>0</v>
      </c>
      <c r="U138">
        <f t="shared" si="5"/>
        <v>1</v>
      </c>
    </row>
    <row r="139" spans="8:21" ht="16" x14ac:dyDescent="0.2">
      <c r="H139" s="22"/>
      <c r="I139" s="22"/>
      <c r="J139" s="22"/>
      <c r="M139" s="17"/>
      <c r="N139" s="26">
        <f>((G139-1)*(1-(IF(H139="no",0,'results log'!$B$3)))+1)</f>
        <v>5.0000000000000044E-2</v>
      </c>
      <c r="O139" s="26">
        <f t="shared" si="4"/>
        <v>0</v>
      </c>
      <c r="P139" s="28">
        <f>IF(ISBLANK(M139),,IF(ISBLANK(F139),,(IF(M139="WON-EW",((((F139-1)*J139)*'results log'!$B$2)+('results log'!$B$2*(F139-1))),IF(M139="WON",((((F139-1)*J139)*'results log'!$B$2)+('results log'!$B$2*(F139-1))),IF(M139="PLACED",((((F139-1)*J139)*'results log'!$B$2)-'results log'!$B$2),IF(J139=0,-'results log'!$B$2,IF(J139=0,-'results log'!$B$2,-('results log'!$B$2*2)))))))*E139))</f>
        <v>0</v>
      </c>
      <c r="Q139" s="27">
        <f>IF(ISBLANK(M139),,IF(ISBLANK(G139),,(IF(M139="WON-EW",((((N139-1)*J139)*'results log'!$B$2)+('results log'!$B$2*(N139-1))),IF(M139="WON",((((N139-1)*J139)*'results log'!$B$2)+('results log'!$B$2*(N139-1))),IF(M139="PLACED",((((N139-1)*J139)*'results log'!$B$2)-'results log'!$B$2),IF(J139=0,-'results log'!$B$2,IF(J139=0,-'results log'!$B$2,-('results log'!$B$2*2)))))))*E139))</f>
        <v>0</v>
      </c>
      <c r="R139" s="27">
        <f>IF(ISBLANK(M139),,IF(U139&lt;&gt;1,((IF(M139="WON-EW",(((K139-1)*'results log'!$B$2)*(1-$B$3))+(((L139-1)*'results log'!$B$2)*(1-$B$3)),IF(M139="WON",(((K139-1)*'results log'!$B$2)*(1-$B$3)),IF(M139="PLACED",(((L139-1)*'results log'!$B$2)*(1-$B$3))-'results log'!$B$2,IF(J139=0,-'results log'!$B$2,-('results log'!$B$2*2))))))*E139),0))</f>
        <v>0</v>
      </c>
      <c r="U139">
        <f t="shared" si="5"/>
        <v>1</v>
      </c>
    </row>
    <row r="140" spans="8:21" ht="16" x14ac:dyDescent="0.2">
      <c r="H140" s="22"/>
      <c r="I140" s="22"/>
      <c r="J140" s="22"/>
      <c r="M140" s="17"/>
      <c r="N140" s="26">
        <f>((G140-1)*(1-(IF(H140="no",0,'results log'!$B$3)))+1)</f>
        <v>5.0000000000000044E-2</v>
      </c>
      <c r="O140" s="26">
        <f t="shared" si="4"/>
        <v>0</v>
      </c>
      <c r="P140" s="28">
        <f>IF(ISBLANK(M140),,IF(ISBLANK(F140),,(IF(M140="WON-EW",((((F140-1)*J140)*'results log'!$B$2)+('results log'!$B$2*(F140-1))),IF(M140="WON",((((F140-1)*J140)*'results log'!$B$2)+('results log'!$B$2*(F140-1))),IF(M140="PLACED",((((F140-1)*J140)*'results log'!$B$2)-'results log'!$B$2),IF(J140=0,-'results log'!$B$2,IF(J140=0,-'results log'!$B$2,-('results log'!$B$2*2)))))))*E140))</f>
        <v>0</v>
      </c>
      <c r="Q140" s="27">
        <f>IF(ISBLANK(M140),,IF(ISBLANK(G140),,(IF(M140="WON-EW",((((N140-1)*J140)*'results log'!$B$2)+('results log'!$B$2*(N140-1))),IF(M140="WON",((((N140-1)*J140)*'results log'!$B$2)+('results log'!$B$2*(N140-1))),IF(M140="PLACED",((((N140-1)*J140)*'results log'!$B$2)-'results log'!$B$2),IF(J140=0,-'results log'!$B$2,IF(J140=0,-'results log'!$B$2,-('results log'!$B$2*2)))))))*E140))</f>
        <v>0</v>
      </c>
      <c r="R140" s="27">
        <f>IF(ISBLANK(M140),,IF(U140&lt;&gt;1,((IF(M140="WON-EW",(((K140-1)*'results log'!$B$2)*(1-$B$3))+(((L140-1)*'results log'!$B$2)*(1-$B$3)),IF(M140="WON",(((K140-1)*'results log'!$B$2)*(1-$B$3)),IF(M140="PLACED",(((L140-1)*'results log'!$B$2)*(1-$B$3))-'results log'!$B$2,IF(J140=0,-'results log'!$B$2,-('results log'!$B$2*2))))))*E140),0))</f>
        <v>0</v>
      </c>
      <c r="U140">
        <f t="shared" si="5"/>
        <v>1</v>
      </c>
    </row>
    <row r="141" spans="8:21" ht="16" x14ac:dyDescent="0.2">
      <c r="H141" s="22"/>
      <c r="I141" s="22"/>
      <c r="J141" s="22"/>
      <c r="M141" s="17"/>
      <c r="N141" s="26">
        <f>((G141-1)*(1-(IF(H141="no",0,'results log'!$B$3)))+1)</f>
        <v>5.0000000000000044E-2</v>
      </c>
      <c r="O141" s="26">
        <f t="shared" si="4"/>
        <v>0</v>
      </c>
      <c r="P141" s="28">
        <f>IF(ISBLANK(M141),,IF(ISBLANK(F141),,(IF(M141="WON-EW",((((F141-1)*J141)*'results log'!$B$2)+('results log'!$B$2*(F141-1))),IF(M141="WON",((((F141-1)*J141)*'results log'!$B$2)+('results log'!$B$2*(F141-1))),IF(M141="PLACED",((((F141-1)*J141)*'results log'!$B$2)-'results log'!$B$2),IF(J141=0,-'results log'!$B$2,IF(J141=0,-'results log'!$B$2,-('results log'!$B$2*2)))))))*E141))</f>
        <v>0</v>
      </c>
      <c r="Q141" s="27">
        <f>IF(ISBLANK(M141),,IF(ISBLANK(G141),,(IF(M141="WON-EW",((((N141-1)*J141)*'results log'!$B$2)+('results log'!$B$2*(N141-1))),IF(M141="WON",((((N141-1)*J141)*'results log'!$B$2)+('results log'!$B$2*(N141-1))),IF(M141="PLACED",((((N141-1)*J141)*'results log'!$B$2)-'results log'!$B$2),IF(J141=0,-'results log'!$B$2,IF(J141=0,-'results log'!$B$2,-('results log'!$B$2*2)))))))*E141))</f>
        <v>0</v>
      </c>
      <c r="R141" s="27">
        <f>IF(ISBLANK(M141),,IF(U141&lt;&gt;1,((IF(M141="WON-EW",(((K141-1)*'results log'!$B$2)*(1-$B$3))+(((L141-1)*'results log'!$B$2)*(1-$B$3)),IF(M141="WON",(((K141-1)*'results log'!$B$2)*(1-$B$3)),IF(M141="PLACED",(((L141-1)*'results log'!$B$2)*(1-$B$3))-'results log'!$B$2,IF(J141=0,-'results log'!$B$2,-('results log'!$B$2*2))))))*E141),0))</f>
        <v>0</v>
      </c>
      <c r="U141">
        <f t="shared" si="5"/>
        <v>1</v>
      </c>
    </row>
    <row r="142" spans="8:21" ht="16" x14ac:dyDescent="0.2">
      <c r="H142" s="22"/>
      <c r="I142" s="22"/>
      <c r="J142" s="22"/>
      <c r="M142" s="17"/>
      <c r="N142" s="26">
        <f>((G142-1)*(1-(IF(H142="no",0,'results log'!$B$3)))+1)</f>
        <v>5.0000000000000044E-2</v>
      </c>
      <c r="O142" s="26">
        <f t="shared" si="4"/>
        <v>0</v>
      </c>
      <c r="P142" s="28">
        <f>IF(ISBLANK(M142),,IF(ISBLANK(F142),,(IF(M142="WON-EW",((((F142-1)*J142)*'results log'!$B$2)+('results log'!$B$2*(F142-1))),IF(M142="WON",((((F142-1)*J142)*'results log'!$B$2)+('results log'!$B$2*(F142-1))),IF(M142="PLACED",((((F142-1)*J142)*'results log'!$B$2)-'results log'!$B$2),IF(J142=0,-'results log'!$B$2,IF(J142=0,-'results log'!$B$2,-('results log'!$B$2*2)))))))*E142))</f>
        <v>0</v>
      </c>
      <c r="Q142" s="27">
        <f>IF(ISBLANK(M142),,IF(ISBLANK(G142),,(IF(M142="WON-EW",((((N142-1)*J142)*'results log'!$B$2)+('results log'!$B$2*(N142-1))),IF(M142="WON",((((N142-1)*J142)*'results log'!$B$2)+('results log'!$B$2*(N142-1))),IF(M142="PLACED",((((N142-1)*J142)*'results log'!$B$2)-'results log'!$B$2),IF(J142=0,-'results log'!$B$2,IF(J142=0,-'results log'!$B$2,-('results log'!$B$2*2)))))))*E142))</f>
        <v>0</v>
      </c>
      <c r="R142" s="27">
        <f>IF(ISBLANK(M142),,IF(U142&lt;&gt;1,((IF(M142="WON-EW",(((K142-1)*'results log'!$B$2)*(1-$B$3))+(((L142-1)*'results log'!$B$2)*(1-$B$3)),IF(M142="WON",(((K142-1)*'results log'!$B$2)*(1-$B$3)),IF(M142="PLACED",(((L142-1)*'results log'!$B$2)*(1-$B$3))-'results log'!$B$2,IF(J142=0,-'results log'!$B$2,-('results log'!$B$2*2))))))*E142),0))</f>
        <v>0</v>
      </c>
      <c r="U142">
        <f t="shared" si="5"/>
        <v>1</v>
      </c>
    </row>
    <row r="143" spans="8:21" ht="16" x14ac:dyDescent="0.2">
      <c r="H143" s="22"/>
      <c r="I143" s="22"/>
      <c r="J143" s="22"/>
      <c r="M143" s="17"/>
      <c r="N143" s="26">
        <f>((G143-1)*(1-(IF(H143="no",0,'results log'!$B$3)))+1)</f>
        <v>5.0000000000000044E-2</v>
      </c>
      <c r="O143" s="26">
        <f t="shared" si="4"/>
        <v>0</v>
      </c>
      <c r="P143" s="28">
        <f>IF(ISBLANK(M143),,IF(ISBLANK(F143),,(IF(M143="WON-EW",((((F143-1)*J143)*'results log'!$B$2)+('results log'!$B$2*(F143-1))),IF(M143="WON",((((F143-1)*J143)*'results log'!$B$2)+('results log'!$B$2*(F143-1))),IF(M143="PLACED",((((F143-1)*J143)*'results log'!$B$2)-'results log'!$B$2),IF(J143=0,-'results log'!$B$2,IF(J143=0,-'results log'!$B$2,-('results log'!$B$2*2)))))))*E143))</f>
        <v>0</v>
      </c>
      <c r="Q143" s="27">
        <f>IF(ISBLANK(M143),,IF(ISBLANK(G143),,(IF(M143="WON-EW",((((N143-1)*J143)*'results log'!$B$2)+('results log'!$B$2*(N143-1))),IF(M143="WON",((((N143-1)*J143)*'results log'!$B$2)+('results log'!$B$2*(N143-1))),IF(M143="PLACED",((((N143-1)*J143)*'results log'!$B$2)-'results log'!$B$2),IF(J143=0,-'results log'!$B$2,IF(J143=0,-'results log'!$B$2,-('results log'!$B$2*2)))))))*E143))</f>
        <v>0</v>
      </c>
      <c r="R143" s="27">
        <f>IF(ISBLANK(M143),,IF(U143&lt;&gt;1,((IF(M143="WON-EW",(((K143-1)*'results log'!$B$2)*(1-$B$3))+(((L143-1)*'results log'!$B$2)*(1-$B$3)),IF(M143="WON",(((K143-1)*'results log'!$B$2)*(1-$B$3)),IF(M143="PLACED",(((L143-1)*'results log'!$B$2)*(1-$B$3))-'results log'!$B$2,IF(J143=0,-'results log'!$B$2,-('results log'!$B$2*2))))))*E143),0))</f>
        <v>0</v>
      </c>
      <c r="U143">
        <f t="shared" si="5"/>
        <v>1</v>
      </c>
    </row>
    <row r="144" spans="8:21" ht="16" x14ac:dyDescent="0.2">
      <c r="H144" s="22"/>
      <c r="I144" s="22"/>
      <c r="J144" s="22"/>
      <c r="M144" s="17"/>
      <c r="N144" s="26">
        <f>((G144-1)*(1-(IF(H144="no",0,'results log'!$B$3)))+1)</f>
        <v>5.0000000000000044E-2</v>
      </c>
      <c r="O144" s="26">
        <f t="shared" si="4"/>
        <v>0</v>
      </c>
      <c r="P144" s="28">
        <f>IF(ISBLANK(M144),,IF(ISBLANK(F144),,(IF(M144="WON-EW",((((F144-1)*J144)*'results log'!$B$2)+('results log'!$B$2*(F144-1))),IF(M144="WON",((((F144-1)*J144)*'results log'!$B$2)+('results log'!$B$2*(F144-1))),IF(M144="PLACED",((((F144-1)*J144)*'results log'!$B$2)-'results log'!$B$2),IF(J144=0,-'results log'!$B$2,IF(J144=0,-'results log'!$B$2,-('results log'!$B$2*2)))))))*E144))</f>
        <v>0</v>
      </c>
      <c r="Q144" s="27">
        <f>IF(ISBLANK(M144),,IF(ISBLANK(G144),,(IF(M144="WON-EW",((((N144-1)*J144)*'results log'!$B$2)+('results log'!$B$2*(N144-1))),IF(M144="WON",((((N144-1)*J144)*'results log'!$B$2)+('results log'!$B$2*(N144-1))),IF(M144="PLACED",((((N144-1)*J144)*'results log'!$B$2)-'results log'!$B$2),IF(J144=0,-'results log'!$B$2,IF(J144=0,-'results log'!$B$2,-('results log'!$B$2*2)))))))*E144))</f>
        <v>0</v>
      </c>
      <c r="R144" s="27">
        <f>IF(ISBLANK(M144),,IF(U144&lt;&gt;1,((IF(M144="WON-EW",(((K144-1)*'results log'!$B$2)*(1-$B$3))+(((L144-1)*'results log'!$B$2)*(1-$B$3)),IF(M144="WON",(((K144-1)*'results log'!$B$2)*(1-$B$3)),IF(M144="PLACED",(((L144-1)*'results log'!$B$2)*(1-$B$3))-'results log'!$B$2,IF(J144=0,-'results log'!$B$2,-('results log'!$B$2*2))))))*E144),0))</f>
        <v>0</v>
      </c>
      <c r="U144">
        <f t="shared" si="5"/>
        <v>1</v>
      </c>
    </row>
    <row r="145" spans="8:21" ht="16" x14ac:dyDescent="0.2">
      <c r="H145" s="22"/>
      <c r="I145" s="22"/>
      <c r="J145" s="22"/>
      <c r="M145" s="17"/>
      <c r="N145" s="26">
        <f>((G145-1)*(1-(IF(H145="no",0,'results log'!$B$3)))+1)</f>
        <v>5.0000000000000044E-2</v>
      </c>
      <c r="O145" s="26">
        <f t="shared" si="4"/>
        <v>0</v>
      </c>
      <c r="P145" s="28">
        <f>IF(ISBLANK(M145),,IF(ISBLANK(F145),,(IF(M145="WON-EW",((((F145-1)*J145)*'results log'!$B$2)+('results log'!$B$2*(F145-1))),IF(M145="WON",((((F145-1)*J145)*'results log'!$B$2)+('results log'!$B$2*(F145-1))),IF(M145="PLACED",((((F145-1)*J145)*'results log'!$B$2)-'results log'!$B$2),IF(J145=0,-'results log'!$B$2,IF(J145=0,-'results log'!$B$2,-('results log'!$B$2*2)))))))*E145))</f>
        <v>0</v>
      </c>
      <c r="Q145" s="27">
        <f>IF(ISBLANK(M145),,IF(ISBLANK(G145),,(IF(M145="WON-EW",((((N145-1)*J145)*'results log'!$B$2)+('results log'!$B$2*(N145-1))),IF(M145="WON",((((N145-1)*J145)*'results log'!$B$2)+('results log'!$B$2*(N145-1))),IF(M145="PLACED",((((N145-1)*J145)*'results log'!$B$2)-'results log'!$B$2),IF(J145=0,-'results log'!$B$2,IF(J145=0,-'results log'!$B$2,-('results log'!$B$2*2)))))))*E145))</f>
        <v>0</v>
      </c>
      <c r="R145" s="27">
        <f>IF(ISBLANK(M145),,IF(U145&lt;&gt;1,((IF(M145="WON-EW",(((K145-1)*'results log'!$B$2)*(1-$B$3))+(((L145-1)*'results log'!$B$2)*(1-$B$3)),IF(M145="WON",(((K145-1)*'results log'!$B$2)*(1-$B$3)),IF(M145="PLACED",(((L145-1)*'results log'!$B$2)*(1-$B$3))-'results log'!$B$2,IF(J145=0,-'results log'!$B$2,-('results log'!$B$2*2))))))*E145),0))</f>
        <v>0</v>
      </c>
      <c r="U145">
        <f t="shared" si="5"/>
        <v>1</v>
      </c>
    </row>
    <row r="146" spans="8:21" ht="16" x14ac:dyDescent="0.2">
      <c r="H146" s="22"/>
      <c r="I146" s="22"/>
      <c r="J146" s="22"/>
      <c r="M146" s="17"/>
      <c r="N146" s="26">
        <f>((G146-1)*(1-(IF(H146="no",0,'results log'!$B$3)))+1)</f>
        <v>5.0000000000000044E-2</v>
      </c>
      <c r="O146" s="26">
        <f t="shared" si="4"/>
        <v>0</v>
      </c>
      <c r="P146" s="28">
        <f>IF(ISBLANK(M146),,IF(ISBLANK(F146),,(IF(M146="WON-EW",((((F146-1)*J146)*'results log'!$B$2)+('results log'!$B$2*(F146-1))),IF(M146="WON",((((F146-1)*J146)*'results log'!$B$2)+('results log'!$B$2*(F146-1))),IF(M146="PLACED",((((F146-1)*J146)*'results log'!$B$2)-'results log'!$B$2),IF(J146=0,-'results log'!$B$2,IF(J146=0,-'results log'!$B$2,-('results log'!$B$2*2)))))))*E146))</f>
        <v>0</v>
      </c>
      <c r="Q146" s="27">
        <f>IF(ISBLANK(M146),,IF(ISBLANK(G146),,(IF(M146="WON-EW",((((N146-1)*J146)*'results log'!$B$2)+('results log'!$B$2*(N146-1))),IF(M146="WON",((((N146-1)*J146)*'results log'!$B$2)+('results log'!$B$2*(N146-1))),IF(M146="PLACED",((((N146-1)*J146)*'results log'!$B$2)-'results log'!$B$2),IF(J146=0,-'results log'!$B$2,IF(J146=0,-'results log'!$B$2,-('results log'!$B$2*2)))))))*E146))</f>
        <v>0</v>
      </c>
      <c r="R146" s="27">
        <f>IF(ISBLANK(M146),,IF(U146&lt;&gt;1,((IF(M146="WON-EW",(((K146-1)*'results log'!$B$2)*(1-$B$3))+(((L146-1)*'results log'!$B$2)*(1-$B$3)),IF(M146="WON",(((K146-1)*'results log'!$B$2)*(1-$B$3)),IF(M146="PLACED",(((L146-1)*'results log'!$B$2)*(1-$B$3))-'results log'!$B$2,IF(J146=0,-'results log'!$B$2,-('results log'!$B$2*2))))))*E146),0))</f>
        <v>0</v>
      </c>
      <c r="U146">
        <f t="shared" si="5"/>
        <v>1</v>
      </c>
    </row>
    <row r="147" spans="8:21" ht="16" x14ac:dyDescent="0.2">
      <c r="H147" s="22"/>
      <c r="I147" s="22"/>
      <c r="J147" s="22"/>
      <c r="M147" s="17"/>
      <c r="N147" s="26">
        <f>((G147-1)*(1-(IF(H147="no",0,'results log'!$B$3)))+1)</f>
        <v>5.0000000000000044E-2</v>
      </c>
      <c r="O147" s="26">
        <f t="shared" si="4"/>
        <v>0</v>
      </c>
      <c r="P147" s="28">
        <f>IF(ISBLANK(M147),,IF(ISBLANK(F147),,(IF(M147="WON-EW",((((F147-1)*J147)*'results log'!$B$2)+('results log'!$B$2*(F147-1))),IF(M147="WON",((((F147-1)*J147)*'results log'!$B$2)+('results log'!$B$2*(F147-1))),IF(M147="PLACED",((((F147-1)*J147)*'results log'!$B$2)-'results log'!$B$2),IF(J147=0,-'results log'!$B$2,IF(J147=0,-'results log'!$B$2,-('results log'!$B$2*2)))))))*E147))</f>
        <v>0</v>
      </c>
      <c r="Q147" s="27">
        <f>IF(ISBLANK(M147),,IF(ISBLANK(G147),,(IF(M147="WON-EW",((((N147-1)*J147)*'results log'!$B$2)+('results log'!$B$2*(N147-1))),IF(M147="WON",((((N147-1)*J147)*'results log'!$B$2)+('results log'!$B$2*(N147-1))),IF(M147="PLACED",((((N147-1)*J147)*'results log'!$B$2)-'results log'!$B$2),IF(J147=0,-'results log'!$B$2,IF(J147=0,-'results log'!$B$2,-('results log'!$B$2*2)))))))*E147))</f>
        <v>0</v>
      </c>
      <c r="R147" s="27">
        <f>IF(ISBLANK(M147),,IF(U147&lt;&gt;1,((IF(M147="WON-EW",(((K147-1)*'results log'!$B$2)*(1-$B$3))+(((L147-1)*'results log'!$B$2)*(1-$B$3)),IF(M147="WON",(((K147-1)*'results log'!$B$2)*(1-$B$3)),IF(M147="PLACED",(((L147-1)*'results log'!$B$2)*(1-$B$3))-'results log'!$B$2,IF(J147=0,-'results log'!$B$2,-('results log'!$B$2*2))))))*E147),0))</f>
        <v>0</v>
      </c>
      <c r="U147">
        <f t="shared" si="5"/>
        <v>1</v>
      </c>
    </row>
    <row r="148" spans="8:21" ht="16" x14ac:dyDescent="0.2">
      <c r="H148" s="22"/>
      <c r="I148" s="22"/>
      <c r="J148" s="22"/>
      <c r="M148" s="17"/>
      <c r="N148" s="26">
        <f>((G148-1)*(1-(IF(H148="no",0,'results log'!$B$3)))+1)</f>
        <v>5.0000000000000044E-2</v>
      </c>
      <c r="O148" s="26">
        <f t="shared" si="4"/>
        <v>0</v>
      </c>
      <c r="P148" s="28">
        <f>IF(ISBLANK(M148),,IF(ISBLANK(F148),,(IF(M148="WON-EW",((((F148-1)*J148)*'results log'!$B$2)+('results log'!$B$2*(F148-1))),IF(M148="WON",((((F148-1)*J148)*'results log'!$B$2)+('results log'!$B$2*(F148-1))),IF(M148="PLACED",((((F148-1)*J148)*'results log'!$B$2)-'results log'!$B$2),IF(J148=0,-'results log'!$B$2,IF(J148=0,-'results log'!$B$2,-('results log'!$B$2*2)))))))*E148))</f>
        <v>0</v>
      </c>
      <c r="Q148" s="27">
        <f>IF(ISBLANK(M148),,IF(ISBLANK(G148),,(IF(M148="WON-EW",((((N148-1)*J148)*'results log'!$B$2)+('results log'!$B$2*(N148-1))),IF(M148="WON",((((N148-1)*J148)*'results log'!$B$2)+('results log'!$B$2*(N148-1))),IF(M148="PLACED",((((N148-1)*J148)*'results log'!$B$2)-'results log'!$B$2),IF(J148=0,-'results log'!$B$2,IF(J148=0,-'results log'!$B$2,-('results log'!$B$2*2)))))))*E148))</f>
        <v>0</v>
      </c>
      <c r="R148" s="27">
        <f>IF(ISBLANK(M148),,IF(U148&lt;&gt;1,((IF(M148="WON-EW",(((K148-1)*'results log'!$B$2)*(1-$B$3))+(((L148-1)*'results log'!$B$2)*(1-$B$3)),IF(M148="WON",(((K148-1)*'results log'!$B$2)*(1-$B$3)),IF(M148="PLACED",(((L148-1)*'results log'!$B$2)*(1-$B$3))-'results log'!$B$2,IF(J148=0,-'results log'!$B$2,-('results log'!$B$2*2))))))*E148),0))</f>
        <v>0</v>
      </c>
      <c r="U148">
        <f t="shared" si="5"/>
        <v>1</v>
      </c>
    </row>
    <row r="149" spans="8:21" ht="16" x14ac:dyDescent="0.2">
      <c r="H149" s="22"/>
      <c r="I149" s="22"/>
      <c r="J149" s="22"/>
      <c r="M149" s="17"/>
      <c r="N149" s="26">
        <f>((G149-1)*(1-(IF(H149="no",0,'results log'!$B$3)))+1)</f>
        <v>5.0000000000000044E-2</v>
      </c>
      <c r="O149" s="26">
        <f t="shared" si="4"/>
        <v>0</v>
      </c>
      <c r="P149" s="28">
        <f>IF(ISBLANK(M149),,IF(ISBLANK(F149),,(IF(M149="WON-EW",((((F149-1)*J149)*'results log'!$B$2)+('results log'!$B$2*(F149-1))),IF(M149="WON",((((F149-1)*J149)*'results log'!$B$2)+('results log'!$B$2*(F149-1))),IF(M149="PLACED",((((F149-1)*J149)*'results log'!$B$2)-'results log'!$B$2),IF(J149=0,-'results log'!$B$2,IF(J149=0,-'results log'!$B$2,-('results log'!$B$2*2)))))))*E149))</f>
        <v>0</v>
      </c>
      <c r="Q149" s="27">
        <f>IF(ISBLANK(M149),,IF(ISBLANK(G149),,(IF(M149="WON-EW",((((N149-1)*J149)*'results log'!$B$2)+('results log'!$B$2*(N149-1))),IF(M149="WON",((((N149-1)*J149)*'results log'!$B$2)+('results log'!$B$2*(N149-1))),IF(M149="PLACED",((((N149-1)*J149)*'results log'!$B$2)-'results log'!$B$2),IF(J149=0,-'results log'!$B$2,IF(J149=0,-'results log'!$B$2,-('results log'!$B$2*2)))))))*E149))</f>
        <v>0</v>
      </c>
      <c r="R149" s="27">
        <f>IF(ISBLANK(M149),,IF(U149&lt;&gt;1,((IF(M149="WON-EW",(((K149-1)*'results log'!$B$2)*(1-$B$3))+(((L149-1)*'results log'!$B$2)*(1-$B$3)),IF(M149="WON",(((K149-1)*'results log'!$B$2)*(1-$B$3)),IF(M149="PLACED",(((L149-1)*'results log'!$B$2)*(1-$B$3))-'results log'!$B$2,IF(J149=0,-'results log'!$B$2,-('results log'!$B$2*2))))))*E149),0))</f>
        <v>0</v>
      </c>
      <c r="U149">
        <f t="shared" si="5"/>
        <v>1</v>
      </c>
    </row>
    <row r="150" spans="8:21" ht="16" x14ac:dyDescent="0.2">
      <c r="H150" s="22"/>
      <c r="I150" s="22"/>
      <c r="J150" s="22"/>
      <c r="M150" s="17"/>
      <c r="N150" s="26">
        <f>((G150-1)*(1-(IF(H150="no",0,'results log'!$B$3)))+1)</f>
        <v>5.0000000000000044E-2</v>
      </c>
      <c r="O150" s="26">
        <f t="shared" si="4"/>
        <v>0</v>
      </c>
      <c r="P150" s="28">
        <f>IF(ISBLANK(M150),,IF(ISBLANK(F150),,(IF(M150="WON-EW",((((F150-1)*J150)*'results log'!$B$2)+('results log'!$B$2*(F150-1))),IF(M150="WON",((((F150-1)*J150)*'results log'!$B$2)+('results log'!$B$2*(F150-1))),IF(M150="PLACED",((((F150-1)*J150)*'results log'!$B$2)-'results log'!$B$2),IF(J150=0,-'results log'!$B$2,IF(J150=0,-'results log'!$B$2,-('results log'!$B$2*2)))))))*E150))</f>
        <v>0</v>
      </c>
      <c r="Q150" s="27">
        <f>IF(ISBLANK(M150),,IF(ISBLANK(G150),,(IF(M150="WON-EW",((((N150-1)*J150)*'results log'!$B$2)+('results log'!$B$2*(N150-1))),IF(M150="WON",((((N150-1)*J150)*'results log'!$B$2)+('results log'!$B$2*(N150-1))),IF(M150="PLACED",((((N150-1)*J150)*'results log'!$B$2)-'results log'!$B$2),IF(J150=0,-'results log'!$B$2,IF(J150=0,-'results log'!$B$2,-('results log'!$B$2*2)))))))*E150))</f>
        <v>0</v>
      </c>
      <c r="R150" s="27">
        <f>IF(ISBLANK(M150),,IF(U150&lt;&gt;1,((IF(M150="WON-EW",(((K150-1)*'results log'!$B$2)*(1-$B$3))+(((L150-1)*'results log'!$B$2)*(1-$B$3)),IF(M150="WON",(((K150-1)*'results log'!$B$2)*(1-$B$3)),IF(M150="PLACED",(((L150-1)*'results log'!$B$2)*(1-$B$3))-'results log'!$B$2,IF(J150=0,-'results log'!$B$2,-('results log'!$B$2*2))))))*E150),0))</f>
        <v>0</v>
      </c>
      <c r="U150">
        <f t="shared" si="5"/>
        <v>1</v>
      </c>
    </row>
    <row r="151" spans="8:21" ht="16" x14ac:dyDescent="0.2">
      <c r="H151" s="22"/>
      <c r="I151" s="22"/>
      <c r="J151" s="22"/>
      <c r="M151" s="17"/>
      <c r="N151" s="26">
        <f>((G151-1)*(1-(IF(H151="no",0,'results log'!$B$3)))+1)</f>
        <v>5.0000000000000044E-2</v>
      </c>
      <c r="O151" s="26">
        <f t="shared" si="4"/>
        <v>0</v>
      </c>
      <c r="P151" s="28">
        <f>IF(ISBLANK(M151),,IF(ISBLANK(F151),,(IF(M151="WON-EW",((((F151-1)*J151)*'results log'!$B$2)+('results log'!$B$2*(F151-1))),IF(M151="WON",((((F151-1)*J151)*'results log'!$B$2)+('results log'!$B$2*(F151-1))),IF(M151="PLACED",((((F151-1)*J151)*'results log'!$B$2)-'results log'!$B$2),IF(J151=0,-'results log'!$B$2,IF(J151=0,-'results log'!$B$2,-('results log'!$B$2*2)))))))*E151))</f>
        <v>0</v>
      </c>
      <c r="Q151" s="27">
        <f>IF(ISBLANK(M151),,IF(ISBLANK(G151),,(IF(M151="WON-EW",((((N151-1)*J151)*'results log'!$B$2)+('results log'!$B$2*(N151-1))),IF(M151="WON",((((N151-1)*J151)*'results log'!$B$2)+('results log'!$B$2*(N151-1))),IF(M151="PLACED",((((N151-1)*J151)*'results log'!$B$2)-'results log'!$B$2),IF(J151=0,-'results log'!$B$2,IF(J151=0,-'results log'!$B$2,-('results log'!$B$2*2)))))))*E151))</f>
        <v>0</v>
      </c>
      <c r="R151" s="27">
        <f>IF(ISBLANK(M151),,IF(U151&lt;&gt;1,((IF(M151="WON-EW",(((K151-1)*'results log'!$B$2)*(1-$B$3))+(((L151-1)*'results log'!$B$2)*(1-$B$3)),IF(M151="WON",(((K151-1)*'results log'!$B$2)*(1-$B$3)),IF(M151="PLACED",(((L151-1)*'results log'!$B$2)*(1-$B$3))-'results log'!$B$2,IF(J151=0,-'results log'!$B$2,-('results log'!$B$2*2))))))*E151),0))</f>
        <v>0</v>
      </c>
      <c r="U151">
        <f t="shared" si="5"/>
        <v>1</v>
      </c>
    </row>
    <row r="152" spans="8:21" ht="16" x14ac:dyDescent="0.2">
      <c r="H152" s="22"/>
      <c r="I152" s="22"/>
      <c r="J152" s="22"/>
      <c r="M152" s="17"/>
      <c r="N152" s="26">
        <f>((G152-1)*(1-(IF(H152="no",0,'results log'!$B$3)))+1)</f>
        <v>5.0000000000000044E-2</v>
      </c>
      <c r="O152" s="26">
        <f t="shared" si="4"/>
        <v>0</v>
      </c>
      <c r="P152" s="28">
        <f>IF(ISBLANK(M152),,IF(ISBLANK(F152),,(IF(M152="WON-EW",((((F152-1)*J152)*'results log'!$B$2)+('results log'!$B$2*(F152-1))),IF(M152="WON",((((F152-1)*J152)*'results log'!$B$2)+('results log'!$B$2*(F152-1))),IF(M152="PLACED",((((F152-1)*J152)*'results log'!$B$2)-'results log'!$B$2),IF(J152=0,-'results log'!$B$2,IF(J152=0,-'results log'!$B$2,-('results log'!$B$2*2)))))))*E152))</f>
        <v>0</v>
      </c>
      <c r="Q152" s="27">
        <f>IF(ISBLANK(M152),,IF(ISBLANK(G152),,(IF(M152="WON-EW",((((N152-1)*J152)*'results log'!$B$2)+('results log'!$B$2*(N152-1))),IF(M152="WON",((((N152-1)*J152)*'results log'!$B$2)+('results log'!$B$2*(N152-1))),IF(M152="PLACED",((((N152-1)*J152)*'results log'!$B$2)-'results log'!$B$2),IF(J152=0,-'results log'!$B$2,IF(J152=0,-'results log'!$B$2,-('results log'!$B$2*2)))))))*E152))</f>
        <v>0</v>
      </c>
      <c r="R152" s="27">
        <f>IF(ISBLANK(M152),,IF(U152&lt;&gt;1,((IF(M152="WON-EW",(((K152-1)*'results log'!$B$2)*(1-$B$3))+(((L152-1)*'results log'!$B$2)*(1-$B$3)),IF(M152="WON",(((K152-1)*'results log'!$B$2)*(1-$B$3)),IF(M152="PLACED",(((L152-1)*'results log'!$B$2)*(1-$B$3))-'results log'!$B$2,IF(J152=0,-'results log'!$B$2,-('results log'!$B$2*2))))))*E152),0))</f>
        <v>0</v>
      </c>
      <c r="U152">
        <f t="shared" si="5"/>
        <v>1</v>
      </c>
    </row>
    <row r="153" spans="8:21" ht="16" x14ac:dyDescent="0.2">
      <c r="H153" s="22"/>
      <c r="I153" s="22"/>
      <c r="J153" s="22"/>
      <c r="M153" s="17"/>
      <c r="N153" s="26">
        <f>((G153-1)*(1-(IF(H153="no",0,'results log'!$B$3)))+1)</f>
        <v>5.0000000000000044E-2</v>
      </c>
      <c r="O153" s="26">
        <f t="shared" si="4"/>
        <v>0</v>
      </c>
      <c r="P153" s="28">
        <f>IF(ISBLANK(M153),,IF(ISBLANK(F153),,(IF(M153="WON-EW",((((F153-1)*J153)*'results log'!$B$2)+('results log'!$B$2*(F153-1))),IF(M153="WON",((((F153-1)*J153)*'results log'!$B$2)+('results log'!$B$2*(F153-1))),IF(M153="PLACED",((((F153-1)*J153)*'results log'!$B$2)-'results log'!$B$2),IF(J153=0,-'results log'!$B$2,IF(J153=0,-'results log'!$B$2,-('results log'!$B$2*2)))))))*E153))</f>
        <v>0</v>
      </c>
      <c r="Q153" s="27">
        <f>IF(ISBLANK(M153),,IF(ISBLANK(G153),,(IF(M153="WON-EW",((((N153-1)*J153)*'results log'!$B$2)+('results log'!$B$2*(N153-1))),IF(M153="WON",((((N153-1)*J153)*'results log'!$B$2)+('results log'!$B$2*(N153-1))),IF(M153="PLACED",((((N153-1)*J153)*'results log'!$B$2)-'results log'!$B$2),IF(J153=0,-'results log'!$B$2,IF(J153=0,-'results log'!$B$2,-('results log'!$B$2*2)))))))*E153))</f>
        <v>0</v>
      </c>
      <c r="R153" s="27">
        <f>IF(ISBLANK(M153),,IF(U153&lt;&gt;1,((IF(M153="WON-EW",(((K153-1)*'results log'!$B$2)*(1-$B$3))+(((L153-1)*'results log'!$B$2)*(1-$B$3)),IF(M153="WON",(((K153-1)*'results log'!$B$2)*(1-$B$3)),IF(M153="PLACED",(((L153-1)*'results log'!$B$2)*(1-$B$3))-'results log'!$B$2,IF(J153=0,-'results log'!$B$2,-('results log'!$B$2*2))))))*E153),0))</f>
        <v>0</v>
      </c>
      <c r="U153">
        <f t="shared" si="5"/>
        <v>1</v>
      </c>
    </row>
    <row r="154" spans="8:21" ht="16" x14ac:dyDescent="0.2">
      <c r="H154" s="22"/>
      <c r="I154" s="22"/>
      <c r="J154" s="22"/>
      <c r="M154" s="17"/>
      <c r="N154" s="26">
        <f>((G154-1)*(1-(IF(H154="no",0,'results log'!$B$3)))+1)</f>
        <v>5.0000000000000044E-2</v>
      </c>
      <c r="O154" s="26">
        <f t="shared" si="4"/>
        <v>0</v>
      </c>
      <c r="P154" s="28">
        <f>IF(ISBLANK(M154),,IF(ISBLANK(F154),,(IF(M154="WON-EW",((((F154-1)*J154)*'results log'!$B$2)+('results log'!$B$2*(F154-1))),IF(M154="WON",((((F154-1)*J154)*'results log'!$B$2)+('results log'!$B$2*(F154-1))),IF(M154="PLACED",((((F154-1)*J154)*'results log'!$B$2)-'results log'!$B$2),IF(J154=0,-'results log'!$B$2,IF(J154=0,-'results log'!$B$2,-('results log'!$B$2*2)))))))*E154))</f>
        <v>0</v>
      </c>
      <c r="Q154" s="27">
        <f>IF(ISBLANK(M154),,IF(ISBLANK(G154),,(IF(M154="WON-EW",((((N154-1)*J154)*'results log'!$B$2)+('results log'!$B$2*(N154-1))),IF(M154="WON",((((N154-1)*J154)*'results log'!$B$2)+('results log'!$B$2*(N154-1))),IF(M154="PLACED",((((N154-1)*J154)*'results log'!$B$2)-'results log'!$B$2),IF(J154=0,-'results log'!$B$2,IF(J154=0,-'results log'!$B$2,-('results log'!$B$2*2)))))))*E154))</f>
        <v>0</v>
      </c>
      <c r="R154" s="27">
        <f>IF(ISBLANK(M154),,IF(U154&lt;&gt;1,((IF(M154="WON-EW",(((K154-1)*'results log'!$B$2)*(1-$B$3))+(((L154-1)*'results log'!$B$2)*(1-$B$3)),IF(M154="WON",(((K154-1)*'results log'!$B$2)*(1-$B$3)),IF(M154="PLACED",(((L154-1)*'results log'!$B$2)*(1-$B$3))-'results log'!$B$2,IF(J154=0,-'results log'!$B$2,-('results log'!$B$2*2))))))*E154),0))</f>
        <v>0</v>
      </c>
      <c r="U154">
        <f t="shared" si="5"/>
        <v>1</v>
      </c>
    </row>
    <row r="155" spans="8:21" ht="16" x14ac:dyDescent="0.2">
      <c r="H155" s="22"/>
      <c r="I155" s="22"/>
      <c r="J155" s="22"/>
      <c r="M155" s="17"/>
      <c r="N155" s="26">
        <f>((G155-1)*(1-(IF(H155="no",0,'results log'!$B$3)))+1)</f>
        <v>5.0000000000000044E-2</v>
      </c>
      <c r="O155" s="26">
        <f t="shared" si="4"/>
        <v>0</v>
      </c>
      <c r="P155" s="28">
        <f>IF(ISBLANK(M155),,IF(ISBLANK(F155),,(IF(M155="WON-EW",((((F155-1)*J155)*'results log'!$B$2)+('results log'!$B$2*(F155-1))),IF(M155="WON",((((F155-1)*J155)*'results log'!$B$2)+('results log'!$B$2*(F155-1))),IF(M155="PLACED",((((F155-1)*J155)*'results log'!$B$2)-'results log'!$B$2),IF(J155=0,-'results log'!$B$2,IF(J155=0,-'results log'!$B$2,-('results log'!$B$2*2)))))))*E155))</f>
        <v>0</v>
      </c>
      <c r="Q155" s="27">
        <f>IF(ISBLANK(M155),,IF(ISBLANK(G155),,(IF(M155="WON-EW",((((N155-1)*J155)*'results log'!$B$2)+('results log'!$B$2*(N155-1))),IF(M155="WON",((((N155-1)*J155)*'results log'!$B$2)+('results log'!$B$2*(N155-1))),IF(M155="PLACED",((((N155-1)*J155)*'results log'!$B$2)-'results log'!$B$2),IF(J155=0,-'results log'!$B$2,IF(J155=0,-'results log'!$B$2,-('results log'!$B$2*2)))))))*E155))</f>
        <v>0</v>
      </c>
      <c r="R155" s="27">
        <f>IF(ISBLANK(M155),,IF(U155&lt;&gt;1,((IF(M155="WON-EW",(((K155-1)*'results log'!$B$2)*(1-$B$3))+(((L155-1)*'results log'!$B$2)*(1-$B$3)),IF(M155="WON",(((K155-1)*'results log'!$B$2)*(1-$B$3)),IF(M155="PLACED",(((L155-1)*'results log'!$B$2)*(1-$B$3))-'results log'!$B$2,IF(J155=0,-'results log'!$B$2,-('results log'!$B$2*2))))))*E155),0))</f>
        <v>0</v>
      </c>
      <c r="U155">
        <f t="shared" si="5"/>
        <v>1</v>
      </c>
    </row>
    <row r="156" spans="8:21" ht="16" x14ac:dyDescent="0.2">
      <c r="H156" s="22"/>
      <c r="I156" s="22"/>
      <c r="J156" s="22"/>
      <c r="M156" s="17"/>
      <c r="N156" s="26">
        <f>((G156-1)*(1-(IF(H156="no",0,'results log'!$B$3)))+1)</f>
        <v>5.0000000000000044E-2</v>
      </c>
      <c r="O156" s="26">
        <f t="shared" si="4"/>
        <v>0</v>
      </c>
      <c r="P156" s="28">
        <f>IF(ISBLANK(M156),,IF(ISBLANK(F156),,(IF(M156="WON-EW",((((F156-1)*J156)*'results log'!$B$2)+('results log'!$B$2*(F156-1))),IF(M156="WON",((((F156-1)*J156)*'results log'!$B$2)+('results log'!$B$2*(F156-1))),IF(M156="PLACED",((((F156-1)*J156)*'results log'!$B$2)-'results log'!$B$2),IF(J156=0,-'results log'!$B$2,IF(J156=0,-'results log'!$B$2,-('results log'!$B$2*2)))))))*E156))</f>
        <v>0</v>
      </c>
      <c r="Q156" s="27">
        <f>IF(ISBLANK(M156),,IF(ISBLANK(G156),,(IF(M156="WON-EW",((((N156-1)*J156)*'results log'!$B$2)+('results log'!$B$2*(N156-1))),IF(M156="WON",((((N156-1)*J156)*'results log'!$B$2)+('results log'!$B$2*(N156-1))),IF(M156="PLACED",((((N156-1)*J156)*'results log'!$B$2)-'results log'!$B$2),IF(J156=0,-'results log'!$B$2,IF(J156=0,-'results log'!$B$2,-('results log'!$B$2*2)))))))*E156))</f>
        <v>0</v>
      </c>
      <c r="R156" s="27">
        <f>IF(ISBLANK(M156),,IF(U156&lt;&gt;1,((IF(M156="WON-EW",(((K156-1)*'results log'!$B$2)*(1-$B$3))+(((L156-1)*'results log'!$B$2)*(1-$B$3)),IF(M156="WON",(((K156-1)*'results log'!$B$2)*(1-$B$3)),IF(M156="PLACED",(((L156-1)*'results log'!$B$2)*(1-$B$3))-'results log'!$B$2,IF(J156=0,-'results log'!$B$2,-('results log'!$B$2*2))))))*E156),0))</f>
        <v>0</v>
      </c>
      <c r="U156">
        <f t="shared" si="5"/>
        <v>1</v>
      </c>
    </row>
    <row r="157" spans="8:21" ht="16" x14ac:dyDescent="0.2">
      <c r="H157" s="22"/>
      <c r="I157" s="22"/>
      <c r="J157" s="22"/>
      <c r="M157" s="17"/>
      <c r="N157" s="26">
        <f>((G157-1)*(1-(IF(H157="no",0,'results log'!$B$3)))+1)</f>
        <v>5.0000000000000044E-2</v>
      </c>
      <c r="O157" s="26">
        <f t="shared" si="4"/>
        <v>0</v>
      </c>
      <c r="P157" s="28">
        <f>IF(ISBLANK(M157),,IF(ISBLANK(F157),,(IF(M157="WON-EW",((((F157-1)*J157)*'results log'!$B$2)+('results log'!$B$2*(F157-1))),IF(M157="WON",((((F157-1)*J157)*'results log'!$B$2)+('results log'!$B$2*(F157-1))),IF(M157="PLACED",((((F157-1)*J157)*'results log'!$B$2)-'results log'!$B$2),IF(J157=0,-'results log'!$B$2,IF(J157=0,-'results log'!$B$2,-('results log'!$B$2*2)))))))*E157))</f>
        <v>0</v>
      </c>
      <c r="Q157" s="27">
        <f>IF(ISBLANK(M157),,IF(ISBLANK(G157),,(IF(M157="WON-EW",((((N157-1)*J157)*'results log'!$B$2)+('results log'!$B$2*(N157-1))),IF(M157="WON",((((N157-1)*J157)*'results log'!$B$2)+('results log'!$B$2*(N157-1))),IF(M157="PLACED",((((N157-1)*J157)*'results log'!$B$2)-'results log'!$B$2),IF(J157=0,-'results log'!$B$2,IF(J157=0,-'results log'!$B$2,-('results log'!$B$2*2)))))))*E157))</f>
        <v>0</v>
      </c>
      <c r="R157" s="27">
        <f>IF(ISBLANK(M157),,IF(U157&lt;&gt;1,((IF(M157="WON-EW",(((K157-1)*'results log'!$B$2)*(1-$B$3))+(((L157-1)*'results log'!$B$2)*(1-$B$3)),IF(M157="WON",(((K157-1)*'results log'!$B$2)*(1-$B$3)),IF(M157="PLACED",(((L157-1)*'results log'!$B$2)*(1-$B$3))-'results log'!$B$2,IF(J157=0,-'results log'!$B$2,-('results log'!$B$2*2))))))*E157),0))</f>
        <v>0</v>
      </c>
      <c r="U157">
        <f t="shared" si="5"/>
        <v>1</v>
      </c>
    </row>
    <row r="158" spans="8:21" ht="16" x14ac:dyDescent="0.2">
      <c r="H158" s="22"/>
      <c r="I158" s="22"/>
      <c r="J158" s="22"/>
      <c r="M158" s="17"/>
      <c r="N158" s="26">
        <f>((G158-1)*(1-(IF(H158="no",0,'results log'!$B$3)))+1)</f>
        <v>5.0000000000000044E-2</v>
      </c>
      <c r="O158" s="26">
        <f t="shared" si="4"/>
        <v>0</v>
      </c>
      <c r="P158" s="28">
        <f>IF(ISBLANK(M158),,IF(ISBLANK(F158),,(IF(M158="WON-EW",((((F158-1)*J158)*'results log'!$B$2)+('results log'!$B$2*(F158-1))),IF(M158="WON",((((F158-1)*J158)*'results log'!$B$2)+('results log'!$B$2*(F158-1))),IF(M158="PLACED",((((F158-1)*J158)*'results log'!$B$2)-'results log'!$B$2),IF(J158=0,-'results log'!$B$2,IF(J158=0,-'results log'!$B$2,-('results log'!$B$2*2)))))))*E158))</f>
        <v>0</v>
      </c>
      <c r="Q158" s="27">
        <f>IF(ISBLANK(M158),,IF(ISBLANK(G158),,(IF(M158="WON-EW",((((N158-1)*J158)*'results log'!$B$2)+('results log'!$B$2*(N158-1))),IF(M158="WON",((((N158-1)*J158)*'results log'!$B$2)+('results log'!$B$2*(N158-1))),IF(M158="PLACED",((((N158-1)*J158)*'results log'!$B$2)-'results log'!$B$2),IF(J158=0,-'results log'!$B$2,IF(J158=0,-'results log'!$B$2,-('results log'!$B$2*2)))))))*E158))</f>
        <v>0</v>
      </c>
      <c r="R158" s="27">
        <f>IF(ISBLANK(M158),,IF(U158&lt;&gt;1,((IF(M158="WON-EW",(((K158-1)*'results log'!$B$2)*(1-$B$3))+(((L158-1)*'results log'!$B$2)*(1-$B$3)),IF(M158="WON",(((K158-1)*'results log'!$B$2)*(1-$B$3)),IF(M158="PLACED",(((L158-1)*'results log'!$B$2)*(1-$B$3))-'results log'!$B$2,IF(J158=0,-'results log'!$B$2,-('results log'!$B$2*2))))))*E158),0))</f>
        <v>0</v>
      </c>
      <c r="U158">
        <f t="shared" si="5"/>
        <v>1</v>
      </c>
    </row>
    <row r="159" spans="8:21" ht="16" x14ac:dyDescent="0.2">
      <c r="H159" s="22"/>
      <c r="I159" s="22"/>
      <c r="J159" s="22"/>
      <c r="M159" s="17"/>
      <c r="N159" s="26">
        <f>((G159-1)*(1-(IF(H159="no",0,'results log'!$B$3)))+1)</f>
        <v>5.0000000000000044E-2</v>
      </c>
      <c r="O159" s="26">
        <f t="shared" si="4"/>
        <v>0</v>
      </c>
      <c r="P159" s="28">
        <f>IF(ISBLANK(M159),,IF(ISBLANK(F159),,(IF(M159="WON-EW",((((F159-1)*J159)*'results log'!$B$2)+('results log'!$B$2*(F159-1))),IF(M159="WON",((((F159-1)*J159)*'results log'!$B$2)+('results log'!$B$2*(F159-1))),IF(M159="PLACED",((((F159-1)*J159)*'results log'!$B$2)-'results log'!$B$2),IF(J159=0,-'results log'!$B$2,IF(J159=0,-'results log'!$B$2,-('results log'!$B$2*2)))))))*E159))</f>
        <v>0</v>
      </c>
      <c r="Q159" s="27">
        <f>IF(ISBLANK(M159),,IF(ISBLANK(G159),,(IF(M159="WON-EW",((((N159-1)*J159)*'results log'!$B$2)+('results log'!$B$2*(N159-1))),IF(M159="WON",((((N159-1)*J159)*'results log'!$B$2)+('results log'!$B$2*(N159-1))),IF(M159="PLACED",((((N159-1)*J159)*'results log'!$B$2)-'results log'!$B$2),IF(J159=0,-'results log'!$B$2,IF(J159=0,-'results log'!$B$2,-('results log'!$B$2*2)))))))*E159))</f>
        <v>0</v>
      </c>
      <c r="R159" s="27">
        <f>IF(ISBLANK(M159),,IF(U159&lt;&gt;1,((IF(M159="WON-EW",(((K159-1)*'results log'!$B$2)*(1-$B$3))+(((L159-1)*'results log'!$B$2)*(1-$B$3)),IF(M159="WON",(((K159-1)*'results log'!$B$2)*(1-$B$3)),IF(M159="PLACED",(((L159-1)*'results log'!$B$2)*(1-$B$3))-'results log'!$B$2,IF(J159=0,-'results log'!$B$2,-('results log'!$B$2*2))))))*E159),0))</f>
        <v>0</v>
      </c>
      <c r="U159">
        <f t="shared" si="5"/>
        <v>1</v>
      </c>
    </row>
    <row r="160" spans="8:21" ht="16" x14ac:dyDescent="0.2">
      <c r="H160" s="22"/>
      <c r="I160" s="22"/>
      <c r="J160" s="22"/>
      <c r="M160" s="17"/>
      <c r="N160" s="26">
        <f>((G160-1)*(1-(IF(H160="no",0,'results log'!$B$3)))+1)</f>
        <v>5.0000000000000044E-2</v>
      </c>
      <c r="O160" s="26">
        <f t="shared" si="4"/>
        <v>0</v>
      </c>
      <c r="P160" s="28">
        <f>IF(ISBLANK(M160),,IF(ISBLANK(F160),,(IF(M160="WON-EW",((((F160-1)*J160)*'results log'!$B$2)+('results log'!$B$2*(F160-1))),IF(M160="WON",((((F160-1)*J160)*'results log'!$B$2)+('results log'!$B$2*(F160-1))),IF(M160="PLACED",((((F160-1)*J160)*'results log'!$B$2)-'results log'!$B$2),IF(J160=0,-'results log'!$B$2,IF(J160=0,-'results log'!$B$2,-('results log'!$B$2*2)))))))*E160))</f>
        <v>0</v>
      </c>
      <c r="Q160" s="27">
        <f>IF(ISBLANK(M160),,IF(ISBLANK(G160),,(IF(M160="WON-EW",((((N160-1)*J160)*'results log'!$B$2)+('results log'!$B$2*(N160-1))),IF(M160="WON",((((N160-1)*J160)*'results log'!$B$2)+('results log'!$B$2*(N160-1))),IF(M160="PLACED",((((N160-1)*J160)*'results log'!$B$2)-'results log'!$B$2),IF(J160=0,-'results log'!$B$2,IF(J160=0,-'results log'!$B$2,-('results log'!$B$2*2)))))))*E160))</f>
        <v>0</v>
      </c>
      <c r="R160" s="27">
        <f>IF(ISBLANK(M160),,IF(U160&lt;&gt;1,((IF(M160="WON-EW",(((K160-1)*'results log'!$B$2)*(1-$B$3))+(((L160-1)*'results log'!$B$2)*(1-$B$3)),IF(M160="WON",(((K160-1)*'results log'!$B$2)*(1-$B$3)),IF(M160="PLACED",(((L160-1)*'results log'!$B$2)*(1-$B$3))-'results log'!$B$2,IF(J160=0,-'results log'!$B$2,-('results log'!$B$2*2))))))*E160),0))</f>
        <v>0</v>
      </c>
      <c r="U160">
        <f t="shared" si="5"/>
        <v>1</v>
      </c>
    </row>
    <row r="161" spans="8:21" ht="16" x14ac:dyDescent="0.2">
      <c r="H161" s="22"/>
      <c r="I161" s="22"/>
      <c r="J161" s="22"/>
      <c r="M161" s="17"/>
      <c r="N161" s="26">
        <f>((G161-1)*(1-(IF(H161="no",0,'results log'!$B$3)))+1)</f>
        <v>5.0000000000000044E-2</v>
      </c>
      <c r="O161" s="26">
        <f t="shared" si="4"/>
        <v>0</v>
      </c>
      <c r="P161" s="28">
        <f>IF(ISBLANK(M161),,IF(ISBLANK(F161),,(IF(M161="WON-EW",((((F161-1)*J161)*'results log'!$B$2)+('results log'!$B$2*(F161-1))),IF(M161="WON",((((F161-1)*J161)*'results log'!$B$2)+('results log'!$B$2*(F161-1))),IF(M161="PLACED",((((F161-1)*J161)*'results log'!$B$2)-'results log'!$B$2),IF(J161=0,-'results log'!$B$2,IF(J161=0,-'results log'!$B$2,-('results log'!$B$2*2)))))))*E161))</f>
        <v>0</v>
      </c>
      <c r="Q161" s="27">
        <f>IF(ISBLANK(M161),,IF(ISBLANK(G161),,(IF(M161="WON-EW",((((N161-1)*J161)*'results log'!$B$2)+('results log'!$B$2*(N161-1))),IF(M161="WON",((((N161-1)*J161)*'results log'!$B$2)+('results log'!$B$2*(N161-1))),IF(M161="PLACED",((((N161-1)*J161)*'results log'!$B$2)-'results log'!$B$2),IF(J161=0,-'results log'!$B$2,IF(J161=0,-'results log'!$B$2,-('results log'!$B$2*2)))))))*E161))</f>
        <v>0</v>
      </c>
      <c r="R161" s="27">
        <f>IF(ISBLANK(M161),,IF(U161&lt;&gt;1,((IF(M161="WON-EW",(((K161-1)*'results log'!$B$2)*(1-$B$3))+(((L161-1)*'results log'!$B$2)*(1-$B$3)),IF(M161="WON",(((K161-1)*'results log'!$B$2)*(1-$B$3)),IF(M161="PLACED",(((L161-1)*'results log'!$B$2)*(1-$B$3))-'results log'!$B$2,IF(J161=0,-'results log'!$B$2,-('results log'!$B$2*2))))))*E161),0))</f>
        <v>0</v>
      </c>
      <c r="U161">
        <f t="shared" si="5"/>
        <v>1</v>
      </c>
    </row>
    <row r="162" spans="8:21" ht="16" x14ac:dyDescent="0.2">
      <c r="H162" s="22"/>
      <c r="I162" s="22"/>
      <c r="J162" s="22"/>
      <c r="M162" s="17"/>
      <c r="N162" s="26">
        <f>((G162-1)*(1-(IF(H162="no",0,'results log'!$B$3)))+1)</f>
        <v>5.0000000000000044E-2</v>
      </c>
      <c r="O162" s="26">
        <f t="shared" si="4"/>
        <v>0</v>
      </c>
      <c r="P162" s="28">
        <f>IF(ISBLANK(M162),,IF(ISBLANK(F162),,(IF(M162="WON-EW",((((F162-1)*J162)*'results log'!$B$2)+('results log'!$B$2*(F162-1))),IF(M162="WON",((((F162-1)*J162)*'results log'!$B$2)+('results log'!$B$2*(F162-1))),IF(M162="PLACED",((((F162-1)*J162)*'results log'!$B$2)-'results log'!$B$2),IF(J162=0,-'results log'!$B$2,IF(J162=0,-'results log'!$B$2,-('results log'!$B$2*2)))))))*E162))</f>
        <v>0</v>
      </c>
      <c r="Q162" s="27">
        <f>IF(ISBLANK(M162),,IF(ISBLANK(G162),,(IF(M162="WON-EW",((((N162-1)*J162)*'results log'!$B$2)+('results log'!$B$2*(N162-1))),IF(M162="WON",((((N162-1)*J162)*'results log'!$B$2)+('results log'!$B$2*(N162-1))),IF(M162="PLACED",((((N162-1)*J162)*'results log'!$B$2)-'results log'!$B$2),IF(J162=0,-'results log'!$B$2,IF(J162=0,-'results log'!$B$2,-('results log'!$B$2*2)))))))*E162))</f>
        <v>0</v>
      </c>
      <c r="R162" s="27">
        <f>IF(ISBLANK(M162),,IF(U162&lt;&gt;1,((IF(M162="WON-EW",(((K162-1)*'results log'!$B$2)*(1-$B$3))+(((L162-1)*'results log'!$B$2)*(1-$B$3)),IF(M162="WON",(((K162-1)*'results log'!$B$2)*(1-$B$3)),IF(M162="PLACED",(((L162-1)*'results log'!$B$2)*(1-$B$3))-'results log'!$B$2,IF(J162=0,-'results log'!$B$2,-('results log'!$B$2*2))))))*E162),0))</f>
        <v>0</v>
      </c>
      <c r="U162">
        <f t="shared" si="5"/>
        <v>1</v>
      </c>
    </row>
    <row r="163" spans="8:21" ht="16" x14ac:dyDescent="0.2">
      <c r="H163" s="22"/>
      <c r="I163" s="22"/>
      <c r="J163" s="22"/>
      <c r="M163" s="38"/>
      <c r="N163" s="39">
        <f>((G163-1)*(1-(IF(H163="no",0,'results log'!$B$3)))+1)</f>
        <v>5.0000000000000044E-2</v>
      </c>
      <c r="O163" s="39">
        <f t="shared" ref="O163:O169" si="6">E163*IF(I163="yes",2,1)</f>
        <v>0</v>
      </c>
      <c r="P163" s="28">
        <f>IF(ISBLANK(M163),,IF(ISBLANK(F163),,(IF(M163="WON-EW",((((F163-1)*J163)*'results log'!$B$2)+('results log'!$B$2*(F163-1))),IF(M163="WON",((((F163-1)*J163)*'results log'!$B$2)+('results log'!$B$2*(F163-1))),IF(M163="PLACED",((((F163-1)*J163)*'results log'!$B$2)-'results log'!$B$2),IF(J163=0,-'results log'!$B$2,IF(J163=0,-'results log'!$B$2,-('results log'!$B$2*2)))))))*E163))</f>
        <v>0</v>
      </c>
      <c r="Q163" s="27">
        <f>IF(ISBLANK(M163),,IF(ISBLANK(G163),,(IF(M163="WON-EW",((((N163-1)*J163)*'results log'!$B$2)+('results log'!$B$2*(N163-1))),IF(M163="WON",((((N163-1)*J163)*'results log'!$B$2)+('results log'!$B$2*(N163-1))),IF(M163="PLACED",((((N163-1)*J163)*'results log'!$B$2)-'results log'!$B$2),IF(J163=0,-'results log'!$B$2,IF(J163=0,-'results log'!$B$2,-('results log'!$B$2*2)))))))*E163))</f>
        <v>0</v>
      </c>
      <c r="R163" s="27">
        <f>IF(ISBLANK(M163),,IF(U163&lt;&gt;1,((IF(M163="WON-EW",(((K163-1)*'results log'!$B$2)*(1-$B$3))+(((L163-1)*'results log'!$B$2)*(1-$B$3)),IF(M163="WON",(((K163-1)*'results log'!$B$2)*(1-$B$3)),IF(M163="PLACED",(((L163-1)*'results log'!$B$2)*(1-$B$3))-'results log'!$B$2,IF(J163=0,-'results log'!$B$2,-('results log'!$B$2*2))))))*E163),0))</f>
        <v>0</v>
      </c>
      <c r="U163">
        <f t="shared" si="5"/>
        <v>1</v>
      </c>
    </row>
    <row r="164" spans="8:21" ht="16" x14ac:dyDescent="0.2">
      <c r="H164" s="22"/>
      <c r="I164" s="22"/>
      <c r="J164" s="22"/>
      <c r="M164" s="38"/>
      <c r="N164" s="39">
        <f>((G164-1)*(1-(IF(H164="no",0,'results log'!$B$3)))+1)</f>
        <v>5.0000000000000044E-2</v>
      </c>
      <c r="O164" s="39">
        <f t="shared" si="6"/>
        <v>0</v>
      </c>
      <c r="P164" s="28">
        <f>IF(ISBLANK(M164),,IF(ISBLANK(F164),,(IF(M164="WON-EW",((((F164-1)*J164)*'results log'!$B$2)+('results log'!$B$2*(F164-1))),IF(M164="WON",((((F164-1)*J164)*'results log'!$B$2)+('results log'!$B$2*(F164-1))),IF(M164="PLACED",((((F164-1)*J164)*'results log'!$B$2)-'results log'!$B$2),IF(J164=0,-'results log'!$B$2,IF(J164=0,-'results log'!$B$2,-('results log'!$B$2*2)))))))*E164))</f>
        <v>0</v>
      </c>
      <c r="Q164" s="27">
        <f>IF(ISBLANK(M164),,IF(ISBLANK(G164),,(IF(M164="WON-EW",((((N164-1)*J164)*'results log'!$B$2)+('results log'!$B$2*(N164-1))),IF(M164="WON",((((N164-1)*J164)*'results log'!$B$2)+('results log'!$B$2*(N164-1))),IF(M164="PLACED",((((N164-1)*J164)*'results log'!$B$2)-'results log'!$B$2),IF(J164=0,-'results log'!$B$2,IF(J164=0,-'results log'!$B$2,-('results log'!$B$2*2)))))))*E164))</f>
        <v>0</v>
      </c>
      <c r="R164" s="27">
        <f>IF(ISBLANK(M164),,IF(U164&lt;&gt;1,((IF(M164="WON-EW",(((K164-1)*'results log'!$B$2)*(1-$B$3))+(((L164-1)*'results log'!$B$2)*(1-$B$3)),IF(M164="WON",(((K164-1)*'results log'!$B$2)*(1-$B$3)),IF(M164="PLACED",(((L164-1)*'results log'!$B$2)*(1-$B$3))-'results log'!$B$2,IF(J164=0,-'results log'!$B$2,-('results log'!$B$2*2))))))*E164),0))</f>
        <v>0</v>
      </c>
      <c r="U164">
        <f t="shared" si="5"/>
        <v>1</v>
      </c>
    </row>
    <row r="165" spans="8:21" ht="16" x14ac:dyDescent="0.2">
      <c r="H165" s="22"/>
      <c r="I165" s="22"/>
      <c r="J165" s="22"/>
      <c r="M165" s="38"/>
      <c r="N165" s="39">
        <f>((G165-1)*(1-(IF(H165="no",0,'results log'!$B$3)))+1)</f>
        <v>5.0000000000000044E-2</v>
      </c>
      <c r="O165" s="39">
        <f t="shared" si="6"/>
        <v>0</v>
      </c>
      <c r="P165" s="28">
        <f>IF(ISBLANK(M165),,IF(ISBLANK(F165),,(IF(M165="WON-EW",((((F165-1)*J165)*'results log'!$B$2)+('results log'!$B$2*(F165-1))),IF(M165="WON",((((F165-1)*J165)*'results log'!$B$2)+('results log'!$B$2*(F165-1))),IF(M165="PLACED",((((F165-1)*J165)*'results log'!$B$2)-'results log'!$B$2),IF(J165=0,-'results log'!$B$2,IF(J165=0,-'results log'!$B$2,-('results log'!$B$2*2)))))))*E165))</f>
        <v>0</v>
      </c>
      <c r="Q165" s="27">
        <f>IF(ISBLANK(M165),,IF(ISBLANK(G165),,(IF(M165="WON-EW",((((N165-1)*J165)*'results log'!$B$2)+('results log'!$B$2*(N165-1))),IF(M165="WON",((((N165-1)*J165)*'results log'!$B$2)+('results log'!$B$2*(N165-1))),IF(M165="PLACED",((((N165-1)*J165)*'results log'!$B$2)-'results log'!$B$2),IF(J165=0,-'results log'!$B$2,IF(J165=0,-'results log'!$B$2,-('results log'!$B$2*2)))))))*E165))</f>
        <v>0</v>
      </c>
      <c r="R165" s="27">
        <f>IF(ISBLANK(M165),,IF(U165&lt;&gt;1,((IF(M165="WON-EW",(((K165-1)*'results log'!$B$2)*(1-$B$3))+(((L165-1)*'results log'!$B$2)*(1-$B$3)),IF(M165="WON",(((K165-1)*'results log'!$B$2)*(1-$B$3)),IF(M165="PLACED",(((L165-1)*'results log'!$B$2)*(1-$B$3))-'results log'!$B$2,IF(J165=0,-'results log'!$B$2,-('results log'!$B$2*2))))))*E165),0))</f>
        <v>0</v>
      </c>
      <c r="U165">
        <f t="shared" si="5"/>
        <v>1</v>
      </c>
    </row>
    <row r="166" spans="8:21" ht="16" x14ac:dyDescent="0.2">
      <c r="H166" s="22"/>
      <c r="I166" s="22"/>
      <c r="J166" s="22"/>
      <c r="M166" s="38"/>
      <c r="N166" s="39">
        <f>((G166-1)*(1-(IF(H166="no",0,'results log'!$B$3)))+1)</f>
        <v>5.0000000000000044E-2</v>
      </c>
      <c r="O166" s="39">
        <f t="shared" si="6"/>
        <v>0</v>
      </c>
      <c r="P166" s="28">
        <f>IF(ISBLANK(M166),,IF(ISBLANK(F166),,(IF(M166="WON-EW",((((F166-1)*J166)*'results log'!$B$2)+('results log'!$B$2*(F166-1))),IF(M166="WON",((((F166-1)*J166)*'results log'!$B$2)+('results log'!$B$2*(F166-1))),IF(M166="PLACED",((((F166-1)*J166)*'results log'!$B$2)-'results log'!$B$2),IF(J166=0,-'results log'!$B$2,IF(J166=0,-'results log'!$B$2,-('results log'!$B$2*2)))))))*E166))</f>
        <v>0</v>
      </c>
      <c r="Q166" s="27">
        <f>IF(ISBLANK(M166),,IF(ISBLANK(G166),,(IF(M166="WON-EW",((((N166-1)*J166)*'results log'!$B$2)+('results log'!$B$2*(N166-1))),IF(M166="WON",((((N166-1)*J166)*'results log'!$B$2)+('results log'!$B$2*(N166-1))),IF(M166="PLACED",((((N166-1)*J166)*'results log'!$B$2)-'results log'!$B$2),IF(J166=0,-'results log'!$B$2,IF(J166=0,-'results log'!$B$2,-('results log'!$B$2*2)))))))*E166))</f>
        <v>0</v>
      </c>
      <c r="R166" s="27">
        <f>IF(ISBLANK(M166),,IF(U166&lt;&gt;1,((IF(M166="WON-EW",(((K166-1)*'results log'!$B$2)*(1-$B$3))+(((L166-1)*'results log'!$B$2)*(1-$B$3)),IF(M166="WON",(((K166-1)*'results log'!$B$2)*(1-$B$3)),IF(M166="PLACED",(((L166-1)*'results log'!$B$2)*(1-$B$3))-'results log'!$B$2,IF(J166=0,-'results log'!$B$2,-('results log'!$B$2*2))))))*E166),0))</f>
        <v>0</v>
      </c>
      <c r="U166">
        <f t="shared" si="5"/>
        <v>1</v>
      </c>
    </row>
    <row r="167" spans="8:21" ht="16" x14ac:dyDescent="0.2">
      <c r="H167" s="22"/>
      <c r="I167" s="22"/>
      <c r="J167" s="22"/>
      <c r="M167" s="38"/>
      <c r="N167" s="39">
        <f>((G167-1)*(1-(IF(H167="no",0,'results log'!$B$3)))+1)</f>
        <v>5.0000000000000044E-2</v>
      </c>
      <c r="O167" s="39">
        <f t="shared" si="6"/>
        <v>0</v>
      </c>
      <c r="P167" s="28">
        <f>IF(ISBLANK(M167),,IF(ISBLANK(F167),,(IF(M167="WON-EW",((((F167-1)*J167)*'results log'!$B$2)+('results log'!$B$2*(F167-1))),IF(M167="WON",((((F167-1)*J167)*'results log'!$B$2)+('results log'!$B$2*(F167-1))),IF(M167="PLACED",((((F167-1)*J167)*'results log'!$B$2)-'results log'!$B$2),IF(J167=0,-'results log'!$B$2,IF(J167=0,-'results log'!$B$2,-('results log'!$B$2*2)))))))*E167))</f>
        <v>0</v>
      </c>
      <c r="Q167" s="27">
        <f>IF(ISBLANK(M167),,IF(ISBLANK(G167),,(IF(M167="WON-EW",((((N167-1)*J167)*'results log'!$B$2)+('results log'!$B$2*(N167-1))),IF(M167="WON",((((N167-1)*J167)*'results log'!$B$2)+('results log'!$B$2*(N167-1))),IF(M167="PLACED",((((N167-1)*J167)*'results log'!$B$2)-'results log'!$B$2),IF(J167=0,-'results log'!$B$2,IF(J167=0,-'results log'!$B$2,-('results log'!$B$2*2)))))))*E167))</f>
        <v>0</v>
      </c>
      <c r="R167" s="27">
        <f>IF(ISBLANK(M167),,IF(U167&lt;&gt;1,((IF(M167="WON-EW",(((K167-1)*'results log'!$B$2)*(1-$B$3))+(((L167-1)*'results log'!$B$2)*(1-$B$3)),IF(M167="WON",(((K167-1)*'results log'!$B$2)*(1-$B$3)),IF(M167="PLACED",(((L167-1)*'results log'!$B$2)*(1-$B$3))-'results log'!$B$2,IF(J167=0,-'results log'!$B$2,-('results log'!$B$2*2))))))*E167),0))</f>
        <v>0</v>
      </c>
      <c r="U167">
        <f t="shared" si="5"/>
        <v>1</v>
      </c>
    </row>
    <row r="168" spans="8:21" ht="16" x14ac:dyDescent="0.2">
      <c r="H168" s="22"/>
      <c r="I168" s="22"/>
      <c r="J168" s="22"/>
      <c r="M168" s="38"/>
      <c r="N168" s="39">
        <f>((G168-1)*(1-(IF(H168="no",0,'results log'!$B$3)))+1)</f>
        <v>5.0000000000000044E-2</v>
      </c>
      <c r="O168" s="39">
        <f t="shared" si="6"/>
        <v>0</v>
      </c>
      <c r="P168" s="28">
        <f>IF(ISBLANK(M168),,IF(ISBLANK(F168),,(IF(M168="WON-EW",((((F168-1)*J168)*'results log'!$B$2)+('results log'!$B$2*(F168-1))),IF(M168="WON",((((F168-1)*J168)*'results log'!$B$2)+('results log'!$B$2*(F168-1))),IF(M168="PLACED",((((F168-1)*J168)*'results log'!$B$2)-'results log'!$B$2),IF(J168=0,-'results log'!$B$2,IF(J168=0,-'results log'!$B$2,-('results log'!$B$2*2)))))))*E168))</f>
        <v>0</v>
      </c>
      <c r="Q168" s="27">
        <f>IF(ISBLANK(M168),,IF(ISBLANK(G168),,(IF(M168="WON-EW",((((N168-1)*J168)*'results log'!$B$2)+('results log'!$B$2*(N168-1))),IF(M168="WON",((((N168-1)*J168)*'results log'!$B$2)+('results log'!$B$2*(N168-1))),IF(M168="PLACED",((((N168-1)*J168)*'results log'!$B$2)-'results log'!$B$2),IF(J168=0,-'results log'!$B$2,IF(J168=0,-'results log'!$B$2,-('results log'!$B$2*2)))))))*E168))</f>
        <v>0</v>
      </c>
      <c r="R168" s="27">
        <f>IF(ISBLANK(M168),,IF(U168&lt;&gt;1,((IF(M168="WON-EW",(((K168-1)*'results log'!$B$2)*(1-$B$3))+(((L168-1)*'results log'!$B$2)*(1-$B$3)),IF(M168="WON",(((K168-1)*'results log'!$B$2)*(1-$B$3)),IF(M168="PLACED",(((L168-1)*'results log'!$B$2)*(1-$B$3))-'results log'!$B$2,IF(J168=0,-'results log'!$B$2,-('results log'!$B$2*2))))))*E168),0))</f>
        <v>0</v>
      </c>
      <c r="U168">
        <f t="shared" si="5"/>
        <v>1</v>
      </c>
    </row>
    <row r="169" spans="8:21" ht="16" x14ac:dyDescent="0.2">
      <c r="H169" s="22"/>
      <c r="I169" s="22"/>
      <c r="J169" s="22"/>
      <c r="M169" s="38"/>
      <c r="N169" s="39">
        <f>((G169-1)*(1-(IF(H169="no",0,'results log'!$B$3)))+1)</f>
        <v>5.0000000000000044E-2</v>
      </c>
      <c r="O169" s="39">
        <f t="shared" si="6"/>
        <v>0</v>
      </c>
      <c r="P169" s="28">
        <f>IF(ISBLANK(M169),,IF(ISBLANK(F169),,(IF(M169="WON-EW",((((F169-1)*J169)*'results log'!$B$2)+('results log'!$B$2*(F169-1))),IF(M169="WON",((((F169-1)*J169)*'results log'!$B$2)+('results log'!$B$2*(F169-1))),IF(M169="PLACED",((((F169-1)*J169)*'results log'!$B$2)-'results log'!$B$2),IF(J169=0,-'results log'!$B$2,IF(J169=0,-'results log'!$B$2,-('results log'!$B$2*2)))))))*E169))</f>
        <v>0</v>
      </c>
      <c r="Q169" s="27">
        <f>IF(ISBLANK(M169),,IF(ISBLANK(G169),,(IF(M169="WON-EW",((((N169-1)*J169)*'results log'!$B$2)+('results log'!$B$2*(N169-1))),IF(M169="WON",((((N169-1)*J169)*'results log'!$B$2)+('results log'!$B$2*(N169-1))),IF(M169="PLACED",((((N169-1)*J169)*'results log'!$B$2)-'results log'!$B$2),IF(J169=0,-'results log'!$B$2,IF(J169=0,-'results log'!$B$2,-('results log'!$B$2*2)))))))*E169))</f>
        <v>0</v>
      </c>
      <c r="R169" s="27">
        <f>IF(ISBLANK(M169),,IF(U169&lt;&gt;1,((IF(M169="WON-EW",(((K169-1)*'results log'!$B$2)*(1-$B$3))+(((L169-1)*'results log'!$B$2)*(1-$B$3)),IF(M169="WON",(((K169-1)*'results log'!$B$2)*(1-$B$3)),IF(M169="PLACED",(((L169-1)*'results log'!$B$2)*(1-$B$3))-'results log'!$B$2,IF(J169=0,-'results log'!$B$2,-('results log'!$B$2*2))))))*E169),0))</f>
        <v>0</v>
      </c>
      <c r="U169">
        <f t="shared" si="5"/>
        <v>1</v>
      </c>
    </row>
    <row r="170" spans="8:21" ht="16" x14ac:dyDescent="0.2">
      <c r="H170" s="22"/>
      <c r="I170" s="22"/>
      <c r="J170" s="22"/>
      <c r="M170" s="17"/>
      <c r="N170" s="26">
        <f>((G170-1)*(1-(IF(H170="no",0,'results log'!$B$3)))+1)</f>
        <v>5.0000000000000044E-2</v>
      </c>
      <c r="O170" s="26">
        <f t="shared" si="4"/>
        <v>0</v>
      </c>
      <c r="P170" s="28">
        <f>IF(ISBLANK(M170),,IF(ISBLANK(F170),,(IF(M170="WON-EW",((((F170-1)*J170)*'results log'!$B$2)+('results log'!$B$2*(F170-1))),IF(M170="WON",((((F170-1)*J170)*'results log'!$B$2)+('results log'!$B$2*(F170-1))),IF(M170="PLACED",((((F170-1)*J170)*'results log'!$B$2)-'results log'!$B$2),IF(J170=0,-'results log'!$B$2,IF(J170=0,-'results log'!$B$2,-('results log'!$B$2*2)))))))*E170))</f>
        <v>0</v>
      </c>
      <c r="Q170" s="27">
        <f>IF(ISBLANK(M170),,IF(ISBLANK(G170),,(IF(M170="WON-EW",((((N170-1)*J170)*'results log'!$B$2)+('results log'!$B$2*(N170-1))),IF(M170="WON",((((N170-1)*J170)*'results log'!$B$2)+('results log'!$B$2*(N170-1))),IF(M170="PLACED",((((N170-1)*J170)*'results log'!$B$2)-'results log'!$B$2),IF(J170=0,-'results log'!$B$2,IF(J170=0,-'results log'!$B$2,-('results log'!$B$2*2)))))))*E170))</f>
        <v>0</v>
      </c>
      <c r="R170" s="27">
        <f>IF(ISBLANK(M170),,IF(U170&lt;&gt;1,((IF(M170="WON-EW",(((K170-1)*'results log'!$B$2)*(1-$B$3))+(((L170-1)*'results log'!$B$2)*(1-$B$3)),IF(M170="WON",(((K170-1)*'results log'!$B$2)*(1-$B$3)),IF(M170="PLACED",(((L170-1)*'results log'!$B$2)*(1-$B$3))-'results log'!$B$2,IF(J170=0,-'results log'!$B$2,-('results log'!$B$2*2))))))*E170),0))</f>
        <v>0</v>
      </c>
      <c r="U170">
        <f t="shared" si="5"/>
        <v>1</v>
      </c>
    </row>
    <row r="171" spans="8:21" ht="16" x14ac:dyDescent="0.2">
      <c r="H171" s="22"/>
      <c r="I171" s="22"/>
      <c r="J171" s="22"/>
      <c r="M171" s="17"/>
      <c r="N171" s="26">
        <f>((G171-1)*(1-(IF(H171="no",0,'results log'!$B$3)))+1)</f>
        <v>5.0000000000000044E-2</v>
      </c>
      <c r="O171" s="26">
        <f t="shared" si="4"/>
        <v>0</v>
      </c>
      <c r="P171" s="28">
        <f>IF(ISBLANK(M171),,IF(ISBLANK(F171),,(IF(M171="WON-EW",((((F171-1)*J171)*'results log'!$B$2)+('results log'!$B$2*(F171-1))),IF(M171="WON",((((F171-1)*J171)*'results log'!$B$2)+('results log'!$B$2*(F171-1))),IF(M171="PLACED",((((F171-1)*J171)*'results log'!$B$2)-'results log'!$B$2),IF(J171=0,-'results log'!$B$2,IF(J171=0,-'results log'!$B$2,-('results log'!$B$2*2)))))))*E171))</f>
        <v>0</v>
      </c>
      <c r="Q171" s="27">
        <f>IF(ISBLANK(M171),,IF(ISBLANK(G171),,(IF(M171="WON-EW",((((N171-1)*J171)*'results log'!$B$2)+('results log'!$B$2*(N171-1))),IF(M171="WON",((((N171-1)*J171)*'results log'!$B$2)+('results log'!$B$2*(N171-1))),IF(M171="PLACED",((((N171-1)*J171)*'results log'!$B$2)-'results log'!$B$2),IF(J171=0,-'results log'!$B$2,IF(J171=0,-'results log'!$B$2,-('results log'!$B$2*2)))))))*E171))</f>
        <v>0</v>
      </c>
      <c r="R171" s="27">
        <f>IF(ISBLANK(M171),,IF(U171&lt;&gt;1,((IF(M171="WON-EW",(((K171-1)*'results log'!$B$2)*(1-$B$3))+(((L171-1)*'results log'!$B$2)*(1-$B$3)),IF(M171="WON",(((K171-1)*'results log'!$B$2)*(1-$B$3)),IF(M171="PLACED",(((L171-1)*'results log'!$B$2)*(1-$B$3))-'results log'!$B$2,IF(J171=0,-'results log'!$B$2,-('results log'!$B$2*2))))))*E171),0))</f>
        <v>0</v>
      </c>
      <c r="U171">
        <f t="shared" si="5"/>
        <v>1</v>
      </c>
    </row>
    <row r="172" spans="8:21" ht="16" x14ac:dyDescent="0.2">
      <c r="H172" s="22"/>
      <c r="I172" s="22"/>
      <c r="J172" s="22"/>
      <c r="M172" s="17"/>
      <c r="N172" s="26">
        <f>((G172-1)*(1-(IF(H172="no",0,'results log'!$B$3)))+1)</f>
        <v>5.0000000000000044E-2</v>
      </c>
      <c r="O172" s="26">
        <f t="shared" si="4"/>
        <v>0</v>
      </c>
      <c r="P172" s="28">
        <f>IF(ISBLANK(M172),,IF(ISBLANK(F172),,(IF(M172="WON-EW",((((F172-1)*J172)*'results log'!$B$2)+('results log'!$B$2*(F172-1))),IF(M172="WON",((((F172-1)*J172)*'results log'!$B$2)+('results log'!$B$2*(F172-1))),IF(M172="PLACED",((((F172-1)*J172)*'results log'!$B$2)-'results log'!$B$2),IF(J172=0,-'results log'!$B$2,IF(J172=0,-'results log'!$B$2,-('results log'!$B$2*2)))))))*E172))</f>
        <v>0</v>
      </c>
      <c r="Q172" s="27">
        <f>IF(ISBLANK(M172),,IF(ISBLANK(G172),,(IF(M172="WON-EW",((((N172-1)*J172)*'results log'!$B$2)+('results log'!$B$2*(N172-1))),IF(M172="WON",((((N172-1)*J172)*'results log'!$B$2)+('results log'!$B$2*(N172-1))),IF(M172="PLACED",((((N172-1)*J172)*'results log'!$B$2)-'results log'!$B$2),IF(J172=0,-'results log'!$B$2,IF(J172=0,-'results log'!$B$2,-('results log'!$B$2*2)))))))*E172))</f>
        <v>0</v>
      </c>
      <c r="R172" s="27">
        <f>IF(ISBLANK(M172),,IF(U172&lt;&gt;1,((IF(M172="WON-EW",(((K172-1)*'results log'!$B$2)*(1-$B$3))+(((L172-1)*'results log'!$B$2)*(1-$B$3)),IF(M172="WON",(((K172-1)*'results log'!$B$2)*(1-$B$3)),IF(M172="PLACED",(((L172-1)*'results log'!$B$2)*(1-$B$3))-'results log'!$B$2,IF(J172=0,-'results log'!$B$2,-('results log'!$B$2*2))))))*E172),0))</f>
        <v>0</v>
      </c>
      <c r="U172">
        <f t="shared" si="5"/>
        <v>1</v>
      </c>
    </row>
    <row r="173" spans="8:21" ht="16" x14ac:dyDescent="0.2">
      <c r="H173" s="22"/>
      <c r="I173" s="22"/>
      <c r="J173" s="22"/>
      <c r="M173" s="17"/>
      <c r="N173" s="26">
        <f>((G173-1)*(1-(IF(H173="no",0,'results log'!$B$3)))+1)</f>
        <v>5.0000000000000044E-2</v>
      </c>
      <c r="O173" s="26">
        <f t="shared" si="4"/>
        <v>0</v>
      </c>
      <c r="P173" s="28">
        <f>IF(ISBLANK(M173),,IF(ISBLANK(F173),,(IF(M173="WON-EW",((((F173-1)*J173)*'results log'!$B$2)+('results log'!$B$2*(F173-1))),IF(M173="WON",((((F173-1)*J173)*'results log'!$B$2)+('results log'!$B$2*(F173-1))),IF(M173="PLACED",((((F173-1)*J173)*'results log'!$B$2)-'results log'!$B$2),IF(J173=0,-'results log'!$B$2,IF(J173=0,-'results log'!$B$2,-('results log'!$B$2*2)))))))*E173))</f>
        <v>0</v>
      </c>
      <c r="Q173" s="27">
        <f>IF(ISBLANK(M173),,IF(ISBLANK(G173),,(IF(M173="WON-EW",((((N173-1)*J173)*'results log'!$B$2)+('results log'!$B$2*(N173-1))),IF(M173="WON",((((N173-1)*J173)*'results log'!$B$2)+('results log'!$B$2*(N173-1))),IF(M173="PLACED",((((N173-1)*J173)*'results log'!$B$2)-'results log'!$B$2),IF(J173=0,-'results log'!$B$2,IF(J173=0,-'results log'!$B$2,-('results log'!$B$2*2)))))))*E173))</f>
        <v>0</v>
      </c>
      <c r="R173" s="27">
        <f>IF(ISBLANK(M173),,IF(U173&lt;&gt;1,((IF(M173="WON-EW",(((K173-1)*'results log'!$B$2)*(1-$B$3))+(((L173-1)*'results log'!$B$2)*(1-$B$3)),IF(M173="WON",(((K173-1)*'results log'!$B$2)*(1-$B$3)),IF(M173="PLACED",(((L173-1)*'results log'!$B$2)*(1-$B$3))-'results log'!$B$2,IF(J173=0,-'results log'!$B$2,-('results log'!$B$2*2))))))*E173),0))</f>
        <v>0</v>
      </c>
      <c r="U173">
        <f t="shared" si="5"/>
        <v>1</v>
      </c>
    </row>
    <row r="174" spans="8:21" ht="16" x14ac:dyDescent="0.2">
      <c r="H174" s="22"/>
      <c r="I174" s="22"/>
      <c r="J174" s="22"/>
      <c r="M174" s="17"/>
      <c r="N174" s="26">
        <f>((G174-1)*(1-(IF(H174="no",0,'results log'!$B$3)))+1)</f>
        <v>5.0000000000000044E-2</v>
      </c>
      <c r="O174" s="26">
        <f t="shared" si="4"/>
        <v>0</v>
      </c>
      <c r="P174" s="28">
        <f>IF(ISBLANK(M174),,IF(ISBLANK(F174),,(IF(M174="WON-EW",((((F174-1)*J174)*'results log'!$B$2)+('results log'!$B$2*(F174-1))),IF(M174="WON",((((F174-1)*J174)*'results log'!$B$2)+('results log'!$B$2*(F174-1))),IF(M174="PLACED",((((F174-1)*J174)*'results log'!$B$2)-'results log'!$B$2),IF(J174=0,-'results log'!$B$2,IF(J174=0,-'results log'!$B$2,-('results log'!$B$2*2)))))))*E174))</f>
        <v>0</v>
      </c>
      <c r="Q174" s="27">
        <f>IF(ISBLANK(M174),,IF(ISBLANK(G174),,(IF(M174="WON-EW",((((N174-1)*J174)*'results log'!$B$2)+('results log'!$B$2*(N174-1))),IF(M174="WON",((((N174-1)*J174)*'results log'!$B$2)+('results log'!$B$2*(N174-1))),IF(M174="PLACED",((((N174-1)*J174)*'results log'!$B$2)-'results log'!$B$2),IF(J174=0,-'results log'!$B$2,IF(J174=0,-'results log'!$B$2,-('results log'!$B$2*2)))))))*E174))</f>
        <v>0</v>
      </c>
      <c r="R174" s="27">
        <f>IF(ISBLANK(M174),,IF(U174&lt;&gt;1,((IF(M174="WON-EW",(((K174-1)*'results log'!$B$2)*(1-$B$3))+(((L174-1)*'results log'!$B$2)*(1-$B$3)),IF(M174="WON",(((K174-1)*'results log'!$B$2)*(1-$B$3)),IF(M174="PLACED",(((L174-1)*'results log'!$B$2)*(1-$B$3))-'results log'!$B$2,IF(J174=0,-'results log'!$B$2,-('results log'!$B$2*2))))))*E174),0))</f>
        <v>0</v>
      </c>
      <c r="U174">
        <f t="shared" si="5"/>
        <v>1</v>
      </c>
    </row>
    <row r="175" spans="8:21" ht="16" x14ac:dyDescent="0.2">
      <c r="H175" s="22"/>
      <c r="I175" s="22"/>
      <c r="J175" s="22"/>
      <c r="M175" s="17"/>
      <c r="N175" s="26">
        <f>((G175-1)*(1-(IF(H175="no",0,'results log'!$B$3)))+1)</f>
        <v>5.0000000000000044E-2</v>
      </c>
      <c r="O175" s="26">
        <f t="shared" si="4"/>
        <v>0</v>
      </c>
      <c r="P175" s="28">
        <f>IF(ISBLANK(M175),,IF(ISBLANK(F175),,(IF(M175="WON-EW",((((F175-1)*J175)*'results log'!$B$2)+('results log'!$B$2*(F175-1))),IF(M175="WON",((((F175-1)*J175)*'results log'!$B$2)+('results log'!$B$2*(F175-1))),IF(M175="PLACED",((((F175-1)*J175)*'results log'!$B$2)-'results log'!$B$2),IF(J175=0,-'results log'!$B$2,IF(J175=0,-'results log'!$B$2,-('results log'!$B$2*2)))))))*E175))</f>
        <v>0</v>
      </c>
      <c r="Q175" s="27">
        <f>IF(ISBLANK(M175),,IF(ISBLANK(G175),,(IF(M175="WON-EW",((((N175-1)*J175)*'results log'!$B$2)+('results log'!$B$2*(N175-1))),IF(M175="WON",((((N175-1)*J175)*'results log'!$B$2)+('results log'!$B$2*(N175-1))),IF(M175="PLACED",((((N175-1)*J175)*'results log'!$B$2)-'results log'!$B$2),IF(J175=0,-'results log'!$B$2,IF(J175=0,-'results log'!$B$2,-('results log'!$B$2*2)))))))*E175))</f>
        <v>0</v>
      </c>
      <c r="R175" s="27">
        <f>IF(ISBLANK(M175),,IF(U175&lt;&gt;1,((IF(M175="WON-EW",(((K175-1)*'results log'!$B$2)*(1-$B$3))+(((L175-1)*'results log'!$B$2)*(1-$B$3)),IF(M175="WON",(((K175-1)*'results log'!$B$2)*(1-$B$3)),IF(M175="PLACED",(((L175-1)*'results log'!$B$2)*(1-$B$3))-'results log'!$B$2,IF(J175=0,-'results log'!$B$2,-('results log'!$B$2*2))))))*E175),0))</f>
        <v>0</v>
      </c>
      <c r="U175">
        <f t="shared" si="5"/>
        <v>1</v>
      </c>
    </row>
    <row r="176" spans="8:21" ht="16" x14ac:dyDescent="0.2">
      <c r="H176" s="22"/>
      <c r="I176" s="22"/>
      <c r="J176" s="22"/>
      <c r="M176" s="17"/>
      <c r="N176" s="26">
        <f>((G176-1)*(1-(IF(H176="no",0,'results log'!$B$3)))+1)</f>
        <v>5.0000000000000044E-2</v>
      </c>
      <c r="O176" s="26">
        <f t="shared" si="4"/>
        <v>0</v>
      </c>
      <c r="P176" s="28">
        <f>IF(ISBLANK(M176),,IF(ISBLANK(F176),,(IF(M176="WON-EW",((((F176-1)*J176)*'results log'!$B$2)+('results log'!$B$2*(F176-1))),IF(M176="WON",((((F176-1)*J176)*'results log'!$B$2)+('results log'!$B$2*(F176-1))),IF(M176="PLACED",((((F176-1)*J176)*'results log'!$B$2)-'results log'!$B$2),IF(J176=0,-'results log'!$B$2,IF(J176=0,-'results log'!$B$2,-('results log'!$B$2*2)))))))*E176))</f>
        <v>0</v>
      </c>
      <c r="Q176" s="27">
        <f>IF(ISBLANK(M176),,IF(ISBLANK(G176),,(IF(M176="WON-EW",((((N176-1)*J176)*'results log'!$B$2)+('results log'!$B$2*(N176-1))),IF(M176="WON",((((N176-1)*J176)*'results log'!$B$2)+('results log'!$B$2*(N176-1))),IF(M176="PLACED",((((N176-1)*J176)*'results log'!$B$2)-'results log'!$B$2),IF(J176=0,-'results log'!$B$2,IF(J176=0,-'results log'!$B$2,-('results log'!$B$2*2)))))))*E176))</f>
        <v>0</v>
      </c>
      <c r="R176" s="27">
        <f>IF(ISBLANK(M176),,IF(U176&lt;&gt;1,((IF(M176="WON-EW",(((K176-1)*'results log'!$B$2)*(1-$B$3))+(((L176-1)*'results log'!$B$2)*(1-$B$3)),IF(M176="WON",(((K176-1)*'results log'!$B$2)*(1-$B$3)),IF(M176="PLACED",(((L176-1)*'results log'!$B$2)*(1-$B$3))-'results log'!$B$2,IF(J176=0,-'results log'!$B$2,-('results log'!$B$2*2))))))*E176),0))</f>
        <v>0</v>
      </c>
      <c r="U176">
        <f t="shared" si="5"/>
        <v>1</v>
      </c>
    </row>
    <row r="177" spans="8:21" ht="16" x14ac:dyDescent="0.2">
      <c r="H177" s="22"/>
      <c r="I177" s="22"/>
      <c r="J177" s="22"/>
      <c r="M177" s="17"/>
      <c r="N177" s="26">
        <f>((G177-1)*(1-(IF(H177="no",0,'results log'!$B$3)))+1)</f>
        <v>5.0000000000000044E-2</v>
      </c>
      <c r="O177" s="26">
        <f t="shared" si="4"/>
        <v>0</v>
      </c>
      <c r="P177" s="28">
        <f>IF(ISBLANK(M177),,IF(ISBLANK(F177),,(IF(M177="WON-EW",((((F177-1)*J177)*'results log'!$B$2)+('results log'!$B$2*(F177-1))),IF(M177="WON",((((F177-1)*J177)*'results log'!$B$2)+('results log'!$B$2*(F177-1))),IF(M177="PLACED",((((F177-1)*J177)*'results log'!$B$2)-'results log'!$B$2),IF(J177=0,-'results log'!$B$2,IF(J177=0,-'results log'!$B$2,-('results log'!$B$2*2)))))))*E177))</f>
        <v>0</v>
      </c>
      <c r="Q177" s="27">
        <f>IF(ISBLANK(M177),,IF(ISBLANK(G177),,(IF(M177="WON-EW",((((N177-1)*J177)*'results log'!$B$2)+('results log'!$B$2*(N177-1))),IF(M177="WON",((((N177-1)*J177)*'results log'!$B$2)+('results log'!$B$2*(N177-1))),IF(M177="PLACED",((((N177-1)*J177)*'results log'!$B$2)-'results log'!$B$2),IF(J177=0,-'results log'!$B$2,IF(J177=0,-'results log'!$B$2,-('results log'!$B$2*2)))))))*E177))</f>
        <v>0</v>
      </c>
      <c r="R177" s="27">
        <f>IF(ISBLANK(M177),,IF(U177&lt;&gt;1,((IF(M177="WON-EW",(((K177-1)*'results log'!$B$2)*(1-$B$3))+(((L177-1)*'results log'!$B$2)*(1-$B$3)),IF(M177="WON",(((K177-1)*'results log'!$B$2)*(1-$B$3)),IF(M177="PLACED",(((L177-1)*'results log'!$B$2)*(1-$B$3))-'results log'!$B$2,IF(J177=0,-'results log'!$B$2,-('results log'!$B$2*2))))))*E177),0))</f>
        <v>0</v>
      </c>
      <c r="U177">
        <f t="shared" si="5"/>
        <v>1</v>
      </c>
    </row>
    <row r="178" spans="8:21" ht="16" x14ac:dyDescent="0.2">
      <c r="H178" s="22"/>
      <c r="I178" s="22"/>
      <c r="J178" s="22"/>
      <c r="M178" s="17"/>
      <c r="N178" s="26">
        <f>((G178-1)*(1-(IF(H178="no",0,'results log'!$B$3)))+1)</f>
        <v>5.0000000000000044E-2</v>
      </c>
      <c r="O178" s="26">
        <f t="shared" si="4"/>
        <v>0</v>
      </c>
      <c r="P178" s="28">
        <f>IF(ISBLANK(M178),,IF(ISBLANK(F178),,(IF(M178="WON-EW",((((F178-1)*J178)*'results log'!$B$2)+('results log'!$B$2*(F178-1))),IF(M178="WON",((((F178-1)*J178)*'results log'!$B$2)+('results log'!$B$2*(F178-1))),IF(M178="PLACED",((((F178-1)*J178)*'results log'!$B$2)-'results log'!$B$2),IF(J178=0,-'results log'!$B$2,IF(J178=0,-'results log'!$B$2,-('results log'!$B$2*2)))))))*E178))</f>
        <v>0</v>
      </c>
      <c r="Q178" s="27">
        <f>IF(ISBLANK(M178),,IF(ISBLANK(G178),,(IF(M178="WON-EW",((((N178-1)*J178)*'results log'!$B$2)+('results log'!$B$2*(N178-1))),IF(M178="WON",((((N178-1)*J178)*'results log'!$B$2)+('results log'!$B$2*(N178-1))),IF(M178="PLACED",((((N178-1)*J178)*'results log'!$B$2)-'results log'!$B$2),IF(J178=0,-'results log'!$B$2,IF(J178=0,-'results log'!$B$2,-('results log'!$B$2*2)))))))*E178))</f>
        <v>0</v>
      </c>
      <c r="R178" s="27">
        <f>IF(ISBLANK(M178),,IF(U178&lt;&gt;1,((IF(M178="WON-EW",(((K178-1)*'results log'!$B$2)*(1-$B$3))+(((L178-1)*'results log'!$B$2)*(1-$B$3)),IF(M178="WON",(((K178-1)*'results log'!$B$2)*(1-$B$3)),IF(M178="PLACED",(((L178-1)*'results log'!$B$2)*(1-$B$3))-'results log'!$B$2,IF(J178=0,-'results log'!$B$2,-('results log'!$B$2*2))))))*E178),0))</f>
        <v>0</v>
      </c>
      <c r="U178">
        <f t="shared" si="5"/>
        <v>1</v>
      </c>
    </row>
    <row r="179" spans="8:21" ht="16" x14ac:dyDescent="0.2">
      <c r="H179" s="22"/>
      <c r="I179" s="22"/>
      <c r="J179" s="22"/>
      <c r="M179" s="17"/>
      <c r="N179" s="26">
        <f>((G179-1)*(1-(IF(H179="no",0,'results log'!$B$3)))+1)</f>
        <v>5.0000000000000044E-2</v>
      </c>
      <c r="O179" s="26">
        <f t="shared" si="4"/>
        <v>0</v>
      </c>
      <c r="P179" s="28">
        <f>IF(ISBLANK(M179),,IF(ISBLANK(F179),,(IF(M179="WON-EW",((((F179-1)*J179)*'results log'!$B$2)+('results log'!$B$2*(F179-1))),IF(M179="WON",((((F179-1)*J179)*'results log'!$B$2)+('results log'!$B$2*(F179-1))),IF(M179="PLACED",((((F179-1)*J179)*'results log'!$B$2)-'results log'!$B$2),IF(J179=0,-'results log'!$B$2,IF(J179=0,-'results log'!$B$2,-('results log'!$B$2*2)))))))*E179))</f>
        <v>0</v>
      </c>
      <c r="Q179" s="27">
        <f>IF(ISBLANK(M179),,IF(ISBLANK(G179),,(IF(M179="WON-EW",((((N179-1)*J179)*'results log'!$B$2)+('results log'!$B$2*(N179-1))),IF(M179="WON",((((N179-1)*J179)*'results log'!$B$2)+('results log'!$B$2*(N179-1))),IF(M179="PLACED",((((N179-1)*J179)*'results log'!$B$2)-'results log'!$B$2),IF(J179=0,-'results log'!$B$2,IF(J179=0,-'results log'!$B$2,-('results log'!$B$2*2)))))))*E179))</f>
        <v>0</v>
      </c>
      <c r="R179" s="27">
        <f>IF(ISBLANK(M179),,IF(U179&lt;&gt;1,((IF(M179="WON-EW",(((K179-1)*'results log'!$B$2)*(1-$B$3))+(((L179-1)*'results log'!$B$2)*(1-$B$3)),IF(M179="WON",(((K179-1)*'results log'!$B$2)*(1-$B$3)),IF(M179="PLACED",(((L179-1)*'results log'!$B$2)*(1-$B$3))-'results log'!$B$2,IF(J179=0,-'results log'!$B$2,-('results log'!$B$2*2))))))*E179),0))</f>
        <v>0</v>
      </c>
      <c r="U179">
        <f t="shared" si="5"/>
        <v>1</v>
      </c>
    </row>
    <row r="180" spans="8:21" ht="16" x14ac:dyDescent="0.2">
      <c r="H180" s="22"/>
      <c r="I180" s="22"/>
      <c r="J180" s="22"/>
      <c r="M180" s="17"/>
      <c r="N180" s="26">
        <f>((G180-1)*(1-(IF(H180="no",0,'results log'!$B$3)))+1)</f>
        <v>5.0000000000000044E-2</v>
      </c>
      <c r="O180" s="26">
        <f t="shared" si="4"/>
        <v>0</v>
      </c>
      <c r="P180" s="28">
        <f>IF(ISBLANK(M180),,IF(ISBLANK(F180),,(IF(M180="WON-EW",((((F180-1)*J180)*'results log'!$B$2)+('results log'!$B$2*(F180-1))),IF(M180="WON",((((F180-1)*J180)*'results log'!$B$2)+('results log'!$B$2*(F180-1))),IF(M180="PLACED",((((F180-1)*J180)*'results log'!$B$2)-'results log'!$B$2),IF(J180=0,-'results log'!$B$2,IF(J180=0,-'results log'!$B$2,-('results log'!$B$2*2)))))))*E180))</f>
        <v>0</v>
      </c>
      <c r="Q180" s="27">
        <f>IF(ISBLANK(M180),,IF(ISBLANK(G180),,(IF(M180="WON-EW",((((N180-1)*J180)*'results log'!$B$2)+('results log'!$B$2*(N180-1))),IF(M180="WON",((((N180-1)*J180)*'results log'!$B$2)+('results log'!$B$2*(N180-1))),IF(M180="PLACED",((((N180-1)*J180)*'results log'!$B$2)-'results log'!$B$2),IF(J180=0,-'results log'!$B$2,IF(J180=0,-'results log'!$B$2,-('results log'!$B$2*2)))))))*E180))</f>
        <v>0</v>
      </c>
      <c r="R180" s="27">
        <f>IF(ISBLANK(M180),,IF(U180&lt;&gt;1,((IF(M180="WON-EW",(((K180-1)*'results log'!$B$2)*(1-$B$3))+(((L180-1)*'results log'!$B$2)*(1-$B$3)),IF(M180="WON",(((K180-1)*'results log'!$B$2)*(1-$B$3)),IF(M180="PLACED",(((L180-1)*'results log'!$B$2)*(1-$B$3))-'results log'!$B$2,IF(J180=0,-'results log'!$B$2,-('results log'!$B$2*2))))))*E180),0))</f>
        <v>0</v>
      </c>
      <c r="U180">
        <f t="shared" si="5"/>
        <v>1</v>
      </c>
    </row>
    <row r="181" spans="8:21" ht="16" x14ac:dyDescent="0.2">
      <c r="H181" s="22"/>
      <c r="I181" s="22"/>
      <c r="J181" s="22"/>
      <c r="M181" s="17"/>
      <c r="N181" s="26">
        <f>((G181-1)*(1-(IF(H181="no",0,'results log'!$B$3)))+1)</f>
        <v>5.0000000000000044E-2</v>
      </c>
      <c r="O181" s="26">
        <f t="shared" si="4"/>
        <v>0</v>
      </c>
      <c r="P181" s="28">
        <f>IF(ISBLANK(M181),,IF(ISBLANK(F181),,(IF(M181="WON-EW",((((F181-1)*J181)*'results log'!$B$2)+('results log'!$B$2*(F181-1))),IF(M181="WON",((((F181-1)*J181)*'results log'!$B$2)+('results log'!$B$2*(F181-1))),IF(M181="PLACED",((((F181-1)*J181)*'results log'!$B$2)-'results log'!$B$2),IF(J181=0,-'results log'!$B$2,IF(J181=0,-'results log'!$B$2,-('results log'!$B$2*2)))))))*E181))</f>
        <v>0</v>
      </c>
      <c r="Q181" s="27">
        <f>IF(ISBLANK(M181),,IF(ISBLANK(G181),,(IF(M181="WON-EW",((((N181-1)*J181)*'results log'!$B$2)+('results log'!$B$2*(N181-1))),IF(M181="WON",((((N181-1)*J181)*'results log'!$B$2)+('results log'!$B$2*(N181-1))),IF(M181="PLACED",((((N181-1)*J181)*'results log'!$B$2)-'results log'!$B$2),IF(J181=0,-'results log'!$B$2,IF(J181=0,-'results log'!$B$2,-('results log'!$B$2*2)))))))*E181))</f>
        <v>0</v>
      </c>
      <c r="R181" s="27">
        <f>IF(ISBLANK(M181),,IF(U181&lt;&gt;1,((IF(M181="WON-EW",(((K181-1)*'results log'!$B$2)*(1-$B$3))+(((L181-1)*'results log'!$B$2)*(1-$B$3)),IF(M181="WON",(((K181-1)*'results log'!$B$2)*(1-$B$3)),IF(M181="PLACED",(((L181-1)*'results log'!$B$2)*(1-$B$3))-'results log'!$B$2,IF(J181=0,-'results log'!$B$2,-('results log'!$B$2*2))))))*E181),0))</f>
        <v>0</v>
      </c>
      <c r="U181">
        <f t="shared" si="5"/>
        <v>1</v>
      </c>
    </row>
    <row r="182" spans="8:21" ht="16" x14ac:dyDescent="0.2">
      <c r="H182" s="22"/>
      <c r="I182" s="22"/>
      <c r="J182" s="22"/>
      <c r="M182" s="17"/>
      <c r="N182" s="26">
        <f>((G182-1)*(1-(IF(H182="no",0,'results log'!$B$3)))+1)</f>
        <v>5.0000000000000044E-2</v>
      </c>
      <c r="O182" s="26">
        <f t="shared" si="4"/>
        <v>0</v>
      </c>
      <c r="P182" s="28">
        <f>IF(ISBLANK(M182),,IF(ISBLANK(F182),,(IF(M182="WON-EW",((((F182-1)*J182)*'results log'!$B$2)+('results log'!$B$2*(F182-1))),IF(M182="WON",((((F182-1)*J182)*'results log'!$B$2)+('results log'!$B$2*(F182-1))),IF(M182="PLACED",((((F182-1)*J182)*'results log'!$B$2)-'results log'!$B$2),IF(J182=0,-'results log'!$B$2,IF(J182=0,-'results log'!$B$2,-('results log'!$B$2*2)))))))*E182))</f>
        <v>0</v>
      </c>
      <c r="Q182" s="27">
        <f>IF(ISBLANK(M182),,IF(ISBLANK(G182),,(IF(M182="WON-EW",((((N182-1)*J182)*'results log'!$B$2)+('results log'!$B$2*(N182-1))),IF(M182="WON",((((N182-1)*J182)*'results log'!$B$2)+('results log'!$B$2*(N182-1))),IF(M182="PLACED",((((N182-1)*J182)*'results log'!$B$2)-'results log'!$B$2),IF(J182=0,-'results log'!$B$2,IF(J182=0,-'results log'!$B$2,-('results log'!$B$2*2)))))))*E182))</f>
        <v>0</v>
      </c>
      <c r="R182" s="27">
        <f>IF(ISBLANK(M182),,IF(U182&lt;&gt;1,((IF(M182="WON-EW",(((K182-1)*'results log'!$B$2)*(1-$B$3))+(((L182-1)*'results log'!$B$2)*(1-$B$3)),IF(M182="WON",(((K182-1)*'results log'!$B$2)*(1-$B$3)),IF(M182="PLACED",(((L182-1)*'results log'!$B$2)*(1-$B$3))-'results log'!$B$2,IF(J182=0,-'results log'!$B$2,-('results log'!$B$2*2))))))*E182),0))</f>
        <v>0</v>
      </c>
      <c r="U182">
        <f t="shared" si="5"/>
        <v>1</v>
      </c>
    </row>
    <row r="183" spans="8:21" ht="16" x14ac:dyDescent="0.2">
      <c r="H183" s="22"/>
      <c r="I183" s="22"/>
      <c r="J183" s="22"/>
      <c r="M183" s="17"/>
      <c r="N183" s="26">
        <f>((G183-1)*(1-(IF(H183="no",0,'results log'!$B$3)))+1)</f>
        <v>5.0000000000000044E-2</v>
      </c>
      <c r="O183" s="26">
        <f t="shared" si="4"/>
        <v>0</v>
      </c>
      <c r="P183" s="28">
        <f>IF(ISBLANK(M183),,IF(ISBLANK(F183),,(IF(M183="WON-EW",((((F183-1)*J183)*'results log'!$B$2)+('results log'!$B$2*(F183-1))),IF(M183="WON",((((F183-1)*J183)*'results log'!$B$2)+('results log'!$B$2*(F183-1))),IF(M183="PLACED",((((F183-1)*J183)*'results log'!$B$2)-'results log'!$B$2),IF(J183=0,-'results log'!$B$2,IF(J183=0,-'results log'!$B$2,-('results log'!$B$2*2)))))))*E183))</f>
        <v>0</v>
      </c>
      <c r="Q183" s="27">
        <f>IF(ISBLANK(M183),,IF(ISBLANK(G183),,(IF(M183="WON-EW",((((N183-1)*J183)*'results log'!$B$2)+('results log'!$B$2*(N183-1))),IF(M183="WON",((((N183-1)*J183)*'results log'!$B$2)+('results log'!$B$2*(N183-1))),IF(M183="PLACED",((((N183-1)*J183)*'results log'!$B$2)-'results log'!$B$2),IF(J183=0,-'results log'!$B$2,IF(J183=0,-'results log'!$B$2,-('results log'!$B$2*2)))))))*E183))</f>
        <v>0</v>
      </c>
      <c r="R183" s="27">
        <f>IF(ISBLANK(M183),,IF(U183&lt;&gt;1,((IF(M183="WON-EW",(((K183-1)*'results log'!$B$2)*(1-$B$3))+(((L183-1)*'results log'!$B$2)*(1-$B$3)),IF(M183="WON",(((K183-1)*'results log'!$B$2)*(1-$B$3)),IF(M183="PLACED",(((L183-1)*'results log'!$B$2)*(1-$B$3))-'results log'!$B$2,IF(J183=0,-'results log'!$B$2,-('results log'!$B$2*2))))))*E183),0))</f>
        <v>0</v>
      </c>
      <c r="U183">
        <f t="shared" si="5"/>
        <v>1</v>
      </c>
    </row>
    <row r="184" spans="8:21" ht="16" x14ac:dyDescent="0.2">
      <c r="H184" s="22"/>
      <c r="I184" s="22"/>
      <c r="J184" s="22"/>
      <c r="M184" s="17"/>
      <c r="N184" s="26">
        <f>((G184-1)*(1-(IF(H184="no",0,'results log'!$B$3)))+1)</f>
        <v>5.0000000000000044E-2</v>
      </c>
      <c r="O184" s="26">
        <f t="shared" si="4"/>
        <v>0</v>
      </c>
      <c r="P184" s="28">
        <f>IF(ISBLANK(M184),,IF(ISBLANK(F184),,(IF(M184="WON-EW",((((F184-1)*J184)*'results log'!$B$2)+('results log'!$B$2*(F184-1))),IF(M184="WON",((((F184-1)*J184)*'results log'!$B$2)+('results log'!$B$2*(F184-1))),IF(M184="PLACED",((((F184-1)*J184)*'results log'!$B$2)-'results log'!$B$2),IF(J184=0,-'results log'!$B$2,IF(J184=0,-'results log'!$B$2,-('results log'!$B$2*2)))))))*E184))</f>
        <v>0</v>
      </c>
      <c r="Q184" s="27">
        <f>IF(ISBLANK(M184),,IF(ISBLANK(G184),,(IF(M184="WON-EW",((((N184-1)*J184)*'results log'!$B$2)+('results log'!$B$2*(N184-1))),IF(M184="WON",((((N184-1)*J184)*'results log'!$B$2)+('results log'!$B$2*(N184-1))),IF(M184="PLACED",((((N184-1)*J184)*'results log'!$B$2)-'results log'!$B$2),IF(J184=0,-'results log'!$B$2,IF(J184=0,-'results log'!$B$2,-('results log'!$B$2*2)))))))*E184))</f>
        <v>0</v>
      </c>
      <c r="R184" s="27">
        <f>IF(ISBLANK(M184),,IF(U184&lt;&gt;1,((IF(M184="WON-EW",(((K184-1)*'results log'!$B$2)*(1-$B$3))+(((L184-1)*'results log'!$B$2)*(1-$B$3)),IF(M184="WON",(((K184-1)*'results log'!$B$2)*(1-$B$3)),IF(M184="PLACED",(((L184-1)*'results log'!$B$2)*(1-$B$3))-'results log'!$B$2,IF(J184=0,-'results log'!$B$2,-('results log'!$B$2*2))))))*E184),0))</f>
        <v>0</v>
      </c>
      <c r="U184">
        <f t="shared" si="5"/>
        <v>1</v>
      </c>
    </row>
    <row r="185" spans="8:21" ht="16" x14ac:dyDescent="0.2">
      <c r="H185" s="22"/>
      <c r="I185" s="22"/>
      <c r="J185" s="22"/>
      <c r="M185" s="17"/>
      <c r="N185" s="26">
        <f>((G185-1)*(1-(IF(H185="no",0,'results log'!$B$3)))+1)</f>
        <v>5.0000000000000044E-2</v>
      </c>
      <c r="O185" s="26">
        <f t="shared" si="4"/>
        <v>0</v>
      </c>
      <c r="P185" s="28">
        <f>IF(ISBLANK(M185),,IF(ISBLANK(F185),,(IF(M185="WON-EW",((((F185-1)*J185)*'results log'!$B$2)+('results log'!$B$2*(F185-1))),IF(M185="WON",((((F185-1)*J185)*'results log'!$B$2)+('results log'!$B$2*(F185-1))),IF(M185="PLACED",((((F185-1)*J185)*'results log'!$B$2)-'results log'!$B$2),IF(J185=0,-'results log'!$B$2,IF(J185=0,-'results log'!$B$2,-('results log'!$B$2*2)))))))*E185))</f>
        <v>0</v>
      </c>
      <c r="Q185" s="27">
        <f>IF(ISBLANK(M185),,IF(ISBLANK(G185),,(IF(M185="WON-EW",((((N185-1)*J185)*'results log'!$B$2)+('results log'!$B$2*(N185-1))),IF(M185="WON",((((N185-1)*J185)*'results log'!$B$2)+('results log'!$B$2*(N185-1))),IF(M185="PLACED",((((N185-1)*J185)*'results log'!$B$2)-'results log'!$B$2),IF(J185=0,-'results log'!$B$2,IF(J185=0,-'results log'!$B$2,-('results log'!$B$2*2)))))))*E185))</f>
        <v>0</v>
      </c>
      <c r="R185" s="27">
        <f>IF(ISBLANK(M185),,IF(U185&lt;&gt;1,((IF(M185="WON-EW",(((K185-1)*'results log'!$B$2)*(1-$B$3))+(((L185-1)*'results log'!$B$2)*(1-$B$3)),IF(M185="WON",(((K185-1)*'results log'!$B$2)*(1-$B$3)),IF(M185="PLACED",(((L185-1)*'results log'!$B$2)*(1-$B$3))-'results log'!$B$2,IF(J185=0,-'results log'!$B$2,-('results log'!$B$2*2))))))*E185),0))</f>
        <v>0</v>
      </c>
      <c r="U185">
        <f t="shared" si="5"/>
        <v>1</v>
      </c>
    </row>
    <row r="186" spans="8:21" ht="16" x14ac:dyDescent="0.2">
      <c r="H186" s="22"/>
      <c r="I186" s="22"/>
      <c r="J186" s="22"/>
      <c r="M186" s="17"/>
      <c r="N186" s="26">
        <f>((G186-1)*(1-(IF(H186="no",0,'results log'!$B$3)))+1)</f>
        <v>5.0000000000000044E-2</v>
      </c>
      <c r="O186" s="26">
        <f t="shared" si="4"/>
        <v>0</v>
      </c>
      <c r="P186" s="28">
        <f>IF(ISBLANK(M186),,IF(ISBLANK(F186),,(IF(M186="WON-EW",((((F186-1)*J186)*'results log'!$B$2)+('results log'!$B$2*(F186-1))),IF(M186="WON",((((F186-1)*J186)*'results log'!$B$2)+('results log'!$B$2*(F186-1))),IF(M186="PLACED",((((F186-1)*J186)*'results log'!$B$2)-'results log'!$B$2),IF(J186=0,-'results log'!$B$2,IF(J186=0,-'results log'!$B$2,-('results log'!$B$2*2)))))))*E186))</f>
        <v>0</v>
      </c>
      <c r="Q186" s="27">
        <f>IF(ISBLANK(M186),,IF(ISBLANK(G186),,(IF(M186="WON-EW",((((N186-1)*J186)*'results log'!$B$2)+('results log'!$B$2*(N186-1))),IF(M186="WON",((((N186-1)*J186)*'results log'!$B$2)+('results log'!$B$2*(N186-1))),IF(M186="PLACED",((((N186-1)*J186)*'results log'!$B$2)-'results log'!$B$2),IF(J186=0,-'results log'!$B$2,IF(J186=0,-'results log'!$B$2,-('results log'!$B$2*2)))))))*E186))</f>
        <v>0</v>
      </c>
      <c r="R186" s="27">
        <f>IF(ISBLANK(M186),,IF(U186&lt;&gt;1,((IF(M186="WON-EW",(((K186-1)*'results log'!$B$2)*(1-$B$3))+(((L186-1)*'results log'!$B$2)*(1-$B$3)),IF(M186="WON",(((K186-1)*'results log'!$B$2)*(1-$B$3)),IF(M186="PLACED",(((L186-1)*'results log'!$B$2)*(1-$B$3))-'results log'!$B$2,IF(J186=0,-'results log'!$B$2,-('results log'!$B$2*2))))))*E186),0))</f>
        <v>0</v>
      </c>
      <c r="U186">
        <f t="shared" si="5"/>
        <v>1</v>
      </c>
    </row>
    <row r="187" spans="8:21" ht="16" x14ac:dyDescent="0.2">
      <c r="H187" s="22"/>
      <c r="I187" s="22"/>
      <c r="J187" s="22"/>
      <c r="M187" s="17"/>
      <c r="N187" s="26">
        <f>((G187-1)*(1-(IF(H187="no",0,'results log'!$B$3)))+1)</f>
        <v>5.0000000000000044E-2</v>
      </c>
      <c r="O187" s="26">
        <f t="shared" si="4"/>
        <v>0</v>
      </c>
      <c r="P187" s="28">
        <f>IF(ISBLANK(M187),,IF(ISBLANK(F187),,(IF(M187="WON-EW",((((F187-1)*J187)*'results log'!$B$2)+('results log'!$B$2*(F187-1))),IF(M187="WON",((((F187-1)*J187)*'results log'!$B$2)+('results log'!$B$2*(F187-1))),IF(M187="PLACED",((((F187-1)*J187)*'results log'!$B$2)-'results log'!$B$2),IF(J187=0,-'results log'!$B$2,IF(J187=0,-'results log'!$B$2,-('results log'!$B$2*2)))))))*E187))</f>
        <v>0</v>
      </c>
      <c r="Q187" s="27">
        <f>IF(ISBLANK(M187),,IF(ISBLANK(G187),,(IF(M187="WON-EW",((((N187-1)*J187)*'results log'!$B$2)+('results log'!$B$2*(N187-1))),IF(M187="WON",((((N187-1)*J187)*'results log'!$B$2)+('results log'!$B$2*(N187-1))),IF(M187="PLACED",((((N187-1)*J187)*'results log'!$B$2)-'results log'!$B$2),IF(J187=0,-'results log'!$B$2,IF(J187=0,-'results log'!$B$2,-('results log'!$B$2*2)))))))*E187))</f>
        <v>0</v>
      </c>
      <c r="R187" s="27">
        <f>IF(ISBLANK(M187),,IF(U187&lt;&gt;1,((IF(M187="WON-EW",(((K187-1)*'results log'!$B$2)*(1-$B$3))+(((L187-1)*'results log'!$B$2)*(1-$B$3)),IF(M187="WON",(((K187-1)*'results log'!$B$2)*(1-$B$3)),IF(M187="PLACED",(((L187-1)*'results log'!$B$2)*(1-$B$3))-'results log'!$B$2,IF(J187=0,-'results log'!$B$2,-('results log'!$B$2*2))))))*E187),0))</f>
        <v>0</v>
      </c>
      <c r="U187">
        <f t="shared" si="5"/>
        <v>1</v>
      </c>
    </row>
    <row r="188" spans="8:21" ht="16" x14ac:dyDescent="0.2">
      <c r="H188" s="22"/>
      <c r="I188" s="22"/>
      <c r="J188" s="22"/>
      <c r="M188" s="17"/>
      <c r="N188" s="26">
        <f>((G188-1)*(1-(IF(H188="no",0,'results log'!$B$3)))+1)</f>
        <v>5.0000000000000044E-2</v>
      </c>
      <c r="O188" s="26">
        <f t="shared" si="4"/>
        <v>0</v>
      </c>
      <c r="P188" s="28">
        <f>IF(ISBLANK(M188),,IF(ISBLANK(F188),,(IF(M188="WON-EW",((((F188-1)*J188)*'results log'!$B$2)+('results log'!$B$2*(F188-1))),IF(M188="WON",((((F188-1)*J188)*'results log'!$B$2)+('results log'!$B$2*(F188-1))),IF(M188="PLACED",((((F188-1)*J188)*'results log'!$B$2)-'results log'!$B$2),IF(J188=0,-'results log'!$B$2,IF(J188=0,-'results log'!$B$2,-('results log'!$B$2*2)))))))*E188))</f>
        <v>0</v>
      </c>
      <c r="Q188" s="27">
        <f>IF(ISBLANK(M188),,IF(ISBLANK(G188),,(IF(M188="WON-EW",((((N188-1)*J188)*'results log'!$B$2)+('results log'!$B$2*(N188-1))),IF(M188="WON",((((N188-1)*J188)*'results log'!$B$2)+('results log'!$B$2*(N188-1))),IF(M188="PLACED",((((N188-1)*J188)*'results log'!$B$2)-'results log'!$B$2),IF(J188=0,-'results log'!$B$2,IF(J188=0,-'results log'!$B$2,-('results log'!$B$2*2)))))))*E188))</f>
        <v>0</v>
      </c>
      <c r="R188" s="27">
        <f>IF(ISBLANK(M188),,IF(U188&lt;&gt;1,((IF(M188="WON-EW",(((K188-1)*'results log'!$B$2)*(1-$B$3))+(((L188-1)*'results log'!$B$2)*(1-$B$3)),IF(M188="WON",(((K188-1)*'results log'!$B$2)*(1-$B$3)),IF(M188="PLACED",(((L188-1)*'results log'!$B$2)*(1-$B$3))-'results log'!$B$2,IF(J188=0,-'results log'!$B$2,-('results log'!$B$2*2))))))*E188),0))</f>
        <v>0</v>
      </c>
      <c r="U188">
        <f t="shared" si="5"/>
        <v>1</v>
      </c>
    </row>
    <row r="189" spans="8:21" ht="16" x14ac:dyDescent="0.2">
      <c r="H189" s="22"/>
      <c r="I189" s="22"/>
      <c r="J189" s="22"/>
      <c r="M189" s="17"/>
      <c r="N189" s="26">
        <f>((G189-1)*(1-(IF(H189="no",0,'results log'!$B$3)))+1)</f>
        <v>5.0000000000000044E-2</v>
      </c>
      <c r="O189" s="26">
        <f t="shared" si="4"/>
        <v>0</v>
      </c>
      <c r="P189" s="28">
        <f>IF(ISBLANK(M189),,IF(ISBLANK(F189),,(IF(M189="WON-EW",((((F189-1)*J189)*'results log'!$B$2)+('results log'!$B$2*(F189-1))),IF(M189="WON",((((F189-1)*J189)*'results log'!$B$2)+('results log'!$B$2*(F189-1))),IF(M189="PLACED",((((F189-1)*J189)*'results log'!$B$2)-'results log'!$B$2),IF(J189=0,-'results log'!$B$2,IF(J189=0,-'results log'!$B$2,-('results log'!$B$2*2)))))))*E189))</f>
        <v>0</v>
      </c>
      <c r="Q189" s="27">
        <f>IF(ISBLANK(M189),,IF(ISBLANK(G189),,(IF(M189="WON-EW",((((N189-1)*J189)*'results log'!$B$2)+('results log'!$B$2*(N189-1))),IF(M189="WON",((((N189-1)*J189)*'results log'!$B$2)+('results log'!$B$2*(N189-1))),IF(M189="PLACED",((((N189-1)*J189)*'results log'!$B$2)-'results log'!$B$2),IF(J189=0,-'results log'!$B$2,IF(J189=0,-'results log'!$B$2,-('results log'!$B$2*2)))))))*E189))</f>
        <v>0</v>
      </c>
      <c r="R189" s="27">
        <f>IF(ISBLANK(M189),,IF(U189&lt;&gt;1,((IF(M189="WON-EW",(((K189-1)*'results log'!$B$2)*(1-$B$3))+(((L189-1)*'results log'!$B$2)*(1-$B$3)),IF(M189="WON",(((K189-1)*'results log'!$B$2)*(1-$B$3)),IF(M189="PLACED",(((L189-1)*'results log'!$B$2)*(1-$B$3))-'results log'!$B$2,IF(J189=0,-'results log'!$B$2,-('results log'!$B$2*2))))))*E189),0))</f>
        <v>0</v>
      </c>
      <c r="U189">
        <f t="shared" si="5"/>
        <v>1</v>
      </c>
    </row>
    <row r="190" spans="8:21" ht="16" x14ac:dyDescent="0.2">
      <c r="H190" s="22"/>
      <c r="I190" s="22"/>
      <c r="J190" s="22"/>
      <c r="M190" s="17"/>
      <c r="N190" s="26">
        <f>((G190-1)*(1-(IF(H190="no",0,'results log'!$B$3)))+1)</f>
        <v>5.0000000000000044E-2</v>
      </c>
      <c r="O190" s="26">
        <f t="shared" si="4"/>
        <v>0</v>
      </c>
      <c r="P190" s="28">
        <f>IF(ISBLANK(M190),,IF(ISBLANK(F190),,(IF(M190="WON-EW",((((F190-1)*J190)*'results log'!$B$2)+('results log'!$B$2*(F190-1))),IF(M190="WON",((((F190-1)*J190)*'results log'!$B$2)+('results log'!$B$2*(F190-1))),IF(M190="PLACED",((((F190-1)*J190)*'results log'!$B$2)-'results log'!$B$2),IF(J190=0,-'results log'!$B$2,IF(J190=0,-'results log'!$B$2,-('results log'!$B$2*2)))))))*E190))</f>
        <v>0</v>
      </c>
      <c r="Q190" s="27">
        <f>IF(ISBLANK(M190),,IF(ISBLANK(G190),,(IF(M190="WON-EW",((((N190-1)*J190)*'results log'!$B$2)+('results log'!$B$2*(N190-1))),IF(M190="WON",((((N190-1)*J190)*'results log'!$B$2)+('results log'!$B$2*(N190-1))),IF(M190="PLACED",((((N190-1)*J190)*'results log'!$B$2)-'results log'!$B$2),IF(J190=0,-'results log'!$B$2,IF(J190=0,-'results log'!$B$2,-('results log'!$B$2*2)))))))*E190))</f>
        <v>0</v>
      </c>
      <c r="R190" s="27">
        <f>IF(ISBLANK(M190),,IF(U190&lt;&gt;1,((IF(M190="WON-EW",(((K190-1)*'results log'!$B$2)*(1-$B$3))+(((L190-1)*'results log'!$B$2)*(1-$B$3)),IF(M190="WON",(((K190-1)*'results log'!$B$2)*(1-$B$3)),IF(M190="PLACED",(((L190-1)*'results log'!$B$2)*(1-$B$3))-'results log'!$B$2,IF(J190=0,-'results log'!$B$2,-('results log'!$B$2*2))))))*E190),0))</f>
        <v>0</v>
      </c>
      <c r="U190">
        <f t="shared" si="5"/>
        <v>1</v>
      </c>
    </row>
    <row r="191" spans="8:21" ht="16" x14ac:dyDescent="0.2">
      <c r="H191" s="22"/>
      <c r="I191" s="22"/>
      <c r="J191" s="22"/>
      <c r="M191" s="17"/>
      <c r="N191" s="26">
        <f>((G191-1)*(1-(IF(H191="no",0,'results log'!$B$3)))+1)</f>
        <v>5.0000000000000044E-2</v>
      </c>
      <c r="O191" s="26">
        <f t="shared" si="4"/>
        <v>0</v>
      </c>
      <c r="P191" s="28">
        <f>IF(ISBLANK(M191),,IF(ISBLANK(F191),,(IF(M191="WON-EW",((((F191-1)*J191)*'results log'!$B$2)+('results log'!$B$2*(F191-1))),IF(M191="WON",((((F191-1)*J191)*'results log'!$B$2)+('results log'!$B$2*(F191-1))),IF(M191="PLACED",((((F191-1)*J191)*'results log'!$B$2)-'results log'!$B$2),IF(J191=0,-'results log'!$B$2,IF(J191=0,-'results log'!$B$2,-('results log'!$B$2*2)))))))*E191))</f>
        <v>0</v>
      </c>
      <c r="Q191" s="27">
        <f>IF(ISBLANK(M191),,IF(ISBLANK(G191),,(IF(M191="WON-EW",((((N191-1)*J191)*'results log'!$B$2)+('results log'!$B$2*(N191-1))),IF(M191="WON",((((N191-1)*J191)*'results log'!$B$2)+('results log'!$B$2*(N191-1))),IF(M191="PLACED",((((N191-1)*J191)*'results log'!$B$2)-'results log'!$B$2),IF(J191=0,-'results log'!$B$2,IF(J191=0,-'results log'!$B$2,-('results log'!$B$2*2)))))))*E191))</f>
        <v>0</v>
      </c>
      <c r="R191" s="27">
        <f>IF(ISBLANK(M191),,IF(U191&lt;&gt;1,((IF(M191="WON-EW",(((K191-1)*'results log'!$B$2)*(1-$B$3))+(((L191-1)*'results log'!$B$2)*(1-$B$3)),IF(M191="WON",(((K191-1)*'results log'!$B$2)*(1-$B$3)),IF(M191="PLACED",(((L191-1)*'results log'!$B$2)*(1-$B$3))-'results log'!$B$2,IF(J191=0,-'results log'!$B$2,-('results log'!$B$2*2))))))*E191),0))</f>
        <v>0</v>
      </c>
      <c r="U191">
        <f t="shared" si="5"/>
        <v>1</v>
      </c>
    </row>
    <row r="192" spans="8:21" ht="16" x14ac:dyDescent="0.2">
      <c r="H192" s="22"/>
      <c r="I192" s="22"/>
      <c r="J192" s="22"/>
      <c r="M192" s="17"/>
      <c r="N192" s="26">
        <f>((G192-1)*(1-(IF(H192="no",0,'results log'!$B$3)))+1)</f>
        <v>5.0000000000000044E-2</v>
      </c>
      <c r="O192" s="26">
        <f t="shared" si="4"/>
        <v>0</v>
      </c>
      <c r="P192" s="28">
        <f>IF(ISBLANK(M192),,IF(ISBLANK(F192),,(IF(M192="WON-EW",((((F192-1)*J192)*'results log'!$B$2)+('results log'!$B$2*(F192-1))),IF(M192="WON",((((F192-1)*J192)*'results log'!$B$2)+('results log'!$B$2*(F192-1))),IF(M192="PLACED",((((F192-1)*J192)*'results log'!$B$2)-'results log'!$B$2),IF(J192=0,-'results log'!$B$2,IF(J192=0,-'results log'!$B$2,-('results log'!$B$2*2)))))))*E192))</f>
        <v>0</v>
      </c>
      <c r="Q192" s="27">
        <f>IF(ISBLANK(M192),,IF(ISBLANK(G192),,(IF(M192="WON-EW",((((N192-1)*J192)*'results log'!$B$2)+('results log'!$B$2*(N192-1))),IF(M192="WON",((((N192-1)*J192)*'results log'!$B$2)+('results log'!$B$2*(N192-1))),IF(M192="PLACED",((((N192-1)*J192)*'results log'!$B$2)-'results log'!$B$2),IF(J192=0,-'results log'!$B$2,IF(J192=0,-'results log'!$B$2,-('results log'!$B$2*2)))))))*E192))</f>
        <v>0</v>
      </c>
      <c r="R192" s="27">
        <f>IF(ISBLANK(M192),,IF(U192&lt;&gt;1,((IF(M192="WON-EW",(((K192-1)*'results log'!$B$2)*(1-$B$3))+(((L192-1)*'results log'!$B$2)*(1-$B$3)),IF(M192="WON",(((K192-1)*'results log'!$B$2)*(1-$B$3)),IF(M192="PLACED",(((L192-1)*'results log'!$B$2)*(1-$B$3))-'results log'!$B$2,IF(J192=0,-'results log'!$B$2,-('results log'!$B$2*2))))))*E192),0))</f>
        <v>0</v>
      </c>
      <c r="U192">
        <f t="shared" si="5"/>
        <v>1</v>
      </c>
    </row>
    <row r="193" spans="8:21" ht="16" x14ac:dyDescent="0.2">
      <c r="H193" s="22"/>
      <c r="I193" s="22"/>
      <c r="J193" s="22"/>
      <c r="M193" s="17"/>
      <c r="N193" s="26">
        <f>((G193-1)*(1-(IF(H193="no",0,'results log'!$B$3)))+1)</f>
        <v>5.0000000000000044E-2</v>
      </c>
      <c r="O193" s="26">
        <f t="shared" si="4"/>
        <v>0</v>
      </c>
      <c r="P193" s="28">
        <f>IF(ISBLANK(M193),,IF(ISBLANK(F193),,(IF(M193="WON-EW",((((F193-1)*J193)*'results log'!$B$2)+('results log'!$B$2*(F193-1))),IF(M193="WON",((((F193-1)*J193)*'results log'!$B$2)+('results log'!$B$2*(F193-1))),IF(M193="PLACED",((((F193-1)*J193)*'results log'!$B$2)-'results log'!$B$2),IF(J193=0,-'results log'!$B$2,IF(J193=0,-'results log'!$B$2,-('results log'!$B$2*2)))))))*E193))</f>
        <v>0</v>
      </c>
      <c r="Q193" s="27">
        <f>IF(ISBLANK(M193),,IF(ISBLANK(G193),,(IF(M193="WON-EW",((((N193-1)*J193)*'results log'!$B$2)+('results log'!$B$2*(N193-1))),IF(M193="WON",((((N193-1)*J193)*'results log'!$B$2)+('results log'!$B$2*(N193-1))),IF(M193="PLACED",((((N193-1)*J193)*'results log'!$B$2)-'results log'!$B$2),IF(J193=0,-'results log'!$B$2,IF(J193=0,-'results log'!$B$2,-('results log'!$B$2*2)))))))*E193))</f>
        <v>0</v>
      </c>
      <c r="R193" s="27">
        <f>IF(ISBLANK(M193),,IF(U193&lt;&gt;1,((IF(M193="WON-EW",(((K193-1)*'results log'!$B$2)*(1-$B$3))+(((L193-1)*'results log'!$B$2)*(1-$B$3)),IF(M193="WON",(((K193-1)*'results log'!$B$2)*(1-$B$3)),IF(M193="PLACED",(((L193-1)*'results log'!$B$2)*(1-$B$3))-'results log'!$B$2,IF(J193=0,-'results log'!$B$2,-('results log'!$B$2*2))))))*E193),0))</f>
        <v>0</v>
      </c>
      <c r="U193">
        <f t="shared" si="5"/>
        <v>1</v>
      </c>
    </row>
    <row r="194" spans="8:21" ht="16" x14ac:dyDescent="0.2">
      <c r="H194" s="22"/>
      <c r="I194" s="22"/>
      <c r="J194" s="22"/>
      <c r="M194" s="17"/>
      <c r="N194" s="26">
        <f>((G194-1)*(1-(IF(H194="no",0,'results log'!$B$3)))+1)</f>
        <v>5.0000000000000044E-2</v>
      </c>
      <c r="O194" s="26">
        <f t="shared" si="4"/>
        <v>0</v>
      </c>
      <c r="P194" s="28">
        <f>IF(ISBLANK(M194),,IF(ISBLANK(F194),,(IF(M194="WON-EW",((((F194-1)*J194)*'results log'!$B$2)+('results log'!$B$2*(F194-1))),IF(M194="WON",((((F194-1)*J194)*'results log'!$B$2)+('results log'!$B$2*(F194-1))),IF(M194="PLACED",((((F194-1)*J194)*'results log'!$B$2)-'results log'!$B$2),IF(J194=0,-'results log'!$B$2,IF(J194=0,-'results log'!$B$2,-('results log'!$B$2*2)))))))*E194))</f>
        <v>0</v>
      </c>
      <c r="Q194" s="27">
        <f>IF(ISBLANK(M194),,IF(ISBLANK(G194),,(IF(M194="WON-EW",((((N194-1)*J194)*'results log'!$B$2)+('results log'!$B$2*(N194-1))),IF(M194="WON",((((N194-1)*J194)*'results log'!$B$2)+('results log'!$B$2*(N194-1))),IF(M194="PLACED",((((N194-1)*J194)*'results log'!$B$2)-'results log'!$B$2),IF(J194=0,-'results log'!$B$2,IF(J194=0,-'results log'!$B$2,-('results log'!$B$2*2)))))))*E194))</f>
        <v>0</v>
      </c>
      <c r="R194" s="27">
        <f>IF(ISBLANK(M194),,IF(U194&lt;&gt;1,((IF(M194="WON-EW",(((K194-1)*'results log'!$B$2)*(1-$B$3))+(((L194-1)*'results log'!$B$2)*(1-$B$3)),IF(M194="WON",(((K194-1)*'results log'!$B$2)*(1-$B$3)),IF(M194="PLACED",(((L194-1)*'results log'!$B$2)*(1-$B$3))-'results log'!$B$2,IF(J194=0,-'results log'!$B$2,-('results log'!$B$2*2))))))*E194),0))</f>
        <v>0</v>
      </c>
      <c r="U194">
        <f t="shared" si="5"/>
        <v>1</v>
      </c>
    </row>
    <row r="195" spans="8:21" ht="16" x14ac:dyDescent="0.2">
      <c r="H195" s="22"/>
      <c r="I195" s="22"/>
      <c r="J195" s="22"/>
      <c r="M195" s="17"/>
      <c r="N195" s="26">
        <f>((G195-1)*(1-(IF(H195="no",0,'results log'!$B$3)))+1)</f>
        <v>5.0000000000000044E-2</v>
      </c>
      <c r="O195" s="26">
        <f t="shared" si="4"/>
        <v>0</v>
      </c>
      <c r="P195" s="28">
        <f>IF(ISBLANK(M195),,IF(ISBLANK(F195),,(IF(M195="WON-EW",((((F195-1)*J195)*'results log'!$B$2)+('results log'!$B$2*(F195-1))),IF(M195="WON",((((F195-1)*J195)*'results log'!$B$2)+('results log'!$B$2*(F195-1))),IF(M195="PLACED",((((F195-1)*J195)*'results log'!$B$2)-'results log'!$B$2),IF(J195=0,-'results log'!$B$2,IF(J195=0,-'results log'!$B$2,-('results log'!$B$2*2)))))))*E195))</f>
        <v>0</v>
      </c>
      <c r="Q195" s="27">
        <f>IF(ISBLANK(M195),,IF(ISBLANK(G195),,(IF(M195="WON-EW",((((N195-1)*J195)*'results log'!$B$2)+('results log'!$B$2*(N195-1))),IF(M195="WON",((((N195-1)*J195)*'results log'!$B$2)+('results log'!$B$2*(N195-1))),IF(M195="PLACED",((((N195-1)*J195)*'results log'!$B$2)-'results log'!$B$2),IF(J195=0,-'results log'!$B$2,IF(J195=0,-'results log'!$B$2,-('results log'!$B$2*2)))))))*E195))</f>
        <v>0</v>
      </c>
      <c r="R195" s="27">
        <f>IF(ISBLANK(M195),,IF(U195&lt;&gt;1,((IF(M195="WON-EW",(((K195-1)*'results log'!$B$2)*(1-$B$3))+(((L195-1)*'results log'!$B$2)*(1-$B$3)),IF(M195="WON",(((K195-1)*'results log'!$B$2)*(1-$B$3)),IF(M195="PLACED",(((L195-1)*'results log'!$B$2)*(1-$B$3))-'results log'!$B$2,IF(J195=0,-'results log'!$B$2,-('results log'!$B$2*2))))))*E195),0))</f>
        <v>0</v>
      </c>
      <c r="U195">
        <f t="shared" si="5"/>
        <v>1</v>
      </c>
    </row>
    <row r="196" spans="8:21" ht="16" x14ac:dyDescent="0.2">
      <c r="H196" s="22"/>
      <c r="I196" s="22"/>
      <c r="J196" s="22"/>
      <c r="M196" s="17"/>
      <c r="N196" s="26">
        <f>((G196-1)*(1-(IF(H196="no",0,'results log'!$B$3)))+1)</f>
        <v>5.0000000000000044E-2</v>
      </c>
      <c r="O196" s="26">
        <f t="shared" si="4"/>
        <v>0</v>
      </c>
      <c r="P196" s="28">
        <f>IF(ISBLANK(M196),,IF(ISBLANK(F196),,(IF(M196="WON-EW",((((F196-1)*J196)*'results log'!$B$2)+('results log'!$B$2*(F196-1))),IF(M196="WON",((((F196-1)*J196)*'results log'!$B$2)+('results log'!$B$2*(F196-1))),IF(M196="PLACED",((((F196-1)*J196)*'results log'!$B$2)-'results log'!$B$2),IF(J196=0,-'results log'!$B$2,IF(J196=0,-'results log'!$B$2,-('results log'!$B$2*2)))))))*E196))</f>
        <v>0</v>
      </c>
      <c r="Q196" s="27">
        <f>IF(ISBLANK(M196),,IF(ISBLANK(G196),,(IF(M196="WON-EW",((((N196-1)*J196)*'results log'!$B$2)+('results log'!$B$2*(N196-1))),IF(M196="WON",((((N196-1)*J196)*'results log'!$B$2)+('results log'!$B$2*(N196-1))),IF(M196="PLACED",((((N196-1)*J196)*'results log'!$B$2)-'results log'!$B$2),IF(J196=0,-'results log'!$B$2,IF(J196=0,-'results log'!$B$2,-('results log'!$B$2*2)))))))*E196))</f>
        <v>0</v>
      </c>
      <c r="R196" s="27">
        <f>IF(ISBLANK(M196),,IF(U196&lt;&gt;1,((IF(M196="WON-EW",(((K196-1)*'results log'!$B$2)*(1-$B$3))+(((L196-1)*'results log'!$B$2)*(1-$B$3)),IF(M196="WON",(((K196-1)*'results log'!$B$2)*(1-$B$3)),IF(M196="PLACED",(((L196-1)*'results log'!$B$2)*(1-$B$3))-'results log'!$B$2,IF(J196=0,-'results log'!$B$2,-('results log'!$B$2*2))))))*E196),0))</f>
        <v>0</v>
      </c>
      <c r="U196">
        <f t="shared" si="5"/>
        <v>1</v>
      </c>
    </row>
    <row r="197" spans="8:21" ht="16" x14ac:dyDescent="0.2">
      <c r="H197" s="22"/>
      <c r="I197" s="22"/>
      <c r="J197" s="22"/>
      <c r="M197" s="17"/>
      <c r="N197" s="26">
        <f>((G197-1)*(1-(IF(H197="no",0,'results log'!$B$3)))+1)</f>
        <v>5.0000000000000044E-2</v>
      </c>
      <c r="O197" s="26">
        <f t="shared" si="4"/>
        <v>0</v>
      </c>
      <c r="P197" s="28">
        <f>IF(ISBLANK(M197),,IF(ISBLANK(F197),,(IF(M197="WON-EW",((((F197-1)*J197)*'results log'!$B$2)+('results log'!$B$2*(F197-1))),IF(M197="WON",((((F197-1)*J197)*'results log'!$B$2)+('results log'!$B$2*(F197-1))),IF(M197="PLACED",((((F197-1)*J197)*'results log'!$B$2)-'results log'!$B$2),IF(J197=0,-'results log'!$B$2,IF(J197=0,-'results log'!$B$2,-('results log'!$B$2*2)))))))*E197))</f>
        <v>0</v>
      </c>
      <c r="Q197" s="27">
        <f>IF(ISBLANK(M197),,IF(ISBLANK(G197),,(IF(M197="WON-EW",((((N197-1)*J197)*'results log'!$B$2)+('results log'!$B$2*(N197-1))),IF(M197="WON",((((N197-1)*J197)*'results log'!$B$2)+('results log'!$B$2*(N197-1))),IF(M197="PLACED",((((N197-1)*J197)*'results log'!$B$2)-'results log'!$B$2),IF(J197=0,-'results log'!$B$2,IF(J197=0,-'results log'!$B$2,-('results log'!$B$2*2)))))))*E197))</f>
        <v>0</v>
      </c>
      <c r="R197" s="27">
        <f>IF(ISBLANK(M197),,IF(U197&lt;&gt;1,((IF(M197="WON-EW",(((K197-1)*'results log'!$B$2)*(1-$B$3))+(((L197-1)*'results log'!$B$2)*(1-$B$3)),IF(M197="WON",(((K197-1)*'results log'!$B$2)*(1-$B$3)),IF(M197="PLACED",(((L197-1)*'results log'!$B$2)*(1-$B$3))-'results log'!$B$2,IF(J197=0,-'results log'!$B$2,-('results log'!$B$2*2))))))*E197),0))</f>
        <v>0</v>
      </c>
      <c r="U197">
        <f t="shared" si="5"/>
        <v>1</v>
      </c>
    </row>
    <row r="198" spans="8:21" ht="16" x14ac:dyDescent="0.2">
      <c r="H198" s="22"/>
      <c r="I198" s="22"/>
      <c r="J198" s="22"/>
      <c r="M198" s="17"/>
      <c r="N198" s="26">
        <f>((G198-1)*(1-(IF(H198="no",0,'results log'!$B$3)))+1)</f>
        <v>5.0000000000000044E-2</v>
      </c>
      <c r="O198" s="26">
        <f t="shared" si="4"/>
        <v>0</v>
      </c>
      <c r="P198" s="28">
        <f>IF(ISBLANK(M198),,IF(ISBLANK(F198),,(IF(M198="WON-EW",((((F198-1)*J198)*'results log'!$B$2)+('results log'!$B$2*(F198-1))),IF(M198="WON",((((F198-1)*J198)*'results log'!$B$2)+('results log'!$B$2*(F198-1))),IF(M198="PLACED",((((F198-1)*J198)*'results log'!$B$2)-'results log'!$B$2),IF(J198=0,-'results log'!$B$2,IF(J198=0,-'results log'!$B$2,-('results log'!$B$2*2)))))))*E198))</f>
        <v>0</v>
      </c>
      <c r="Q198" s="27">
        <f>IF(ISBLANK(M198),,IF(ISBLANK(G198),,(IF(M198="WON-EW",((((N198-1)*J198)*'results log'!$B$2)+('results log'!$B$2*(N198-1))),IF(M198="WON",((((N198-1)*J198)*'results log'!$B$2)+('results log'!$B$2*(N198-1))),IF(M198="PLACED",((((N198-1)*J198)*'results log'!$B$2)-'results log'!$B$2),IF(J198=0,-'results log'!$B$2,IF(J198=0,-'results log'!$B$2,-('results log'!$B$2*2)))))))*E198))</f>
        <v>0</v>
      </c>
      <c r="R198" s="27">
        <f>IF(ISBLANK(M198),,IF(U198&lt;&gt;1,((IF(M198="WON-EW",(((K198-1)*'results log'!$B$2)*(1-$B$3))+(((L198-1)*'results log'!$B$2)*(1-$B$3)),IF(M198="WON",(((K198-1)*'results log'!$B$2)*(1-$B$3)),IF(M198="PLACED",(((L198-1)*'results log'!$B$2)*(1-$B$3))-'results log'!$B$2,IF(J198=0,-'results log'!$B$2,-('results log'!$B$2*2))))))*E198),0))</f>
        <v>0</v>
      </c>
      <c r="U198">
        <f t="shared" si="5"/>
        <v>1</v>
      </c>
    </row>
    <row r="199" spans="8:21" ht="16" x14ac:dyDescent="0.2">
      <c r="H199" s="22"/>
      <c r="I199" s="22"/>
      <c r="J199" s="22"/>
      <c r="M199" s="17"/>
      <c r="N199" s="26">
        <f>((G199-1)*(1-(IF(H199="no",0,'results log'!$B$3)))+1)</f>
        <v>5.0000000000000044E-2</v>
      </c>
      <c r="O199" s="26">
        <f t="shared" si="4"/>
        <v>0</v>
      </c>
      <c r="P199" s="28">
        <f>IF(ISBLANK(M199),,IF(ISBLANK(F199),,(IF(M199="WON-EW",((((F199-1)*J199)*'results log'!$B$2)+('results log'!$B$2*(F199-1))),IF(M199="WON",((((F199-1)*J199)*'results log'!$B$2)+('results log'!$B$2*(F199-1))),IF(M199="PLACED",((((F199-1)*J199)*'results log'!$B$2)-'results log'!$B$2),IF(J199=0,-'results log'!$B$2,IF(J199=0,-'results log'!$B$2,-('results log'!$B$2*2)))))))*E199))</f>
        <v>0</v>
      </c>
      <c r="Q199" s="27">
        <f>IF(ISBLANK(M199),,IF(ISBLANK(G199),,(IF(M199="WON-EW",((((N199-1)*J199)*'results log'!$B$2)+('results log'!$B$2*(N199-1))),IF(M199="WON",((((N199-1)*J199)*'results log'!$B$2)+('results log'!$B$2*(N199-1))),IF(M199="PLACED",((((N199-1)*J199)*'results log'!$B$2)-'results log'!$B$2),IF(J199=0,-'results log'!$B$2,IF(J199=0,-'results log'!$B$2,-('results log'!$B$2*2)))))))*E199))</f>
        <v>0</v>
      </c>
      <c r="R199" s="27">
        <f>IF(ISBLANK(M199),,IF(U199&lt;&gt;1,((IF(M199="WON-EW",(((K199-1)*'results log'!$B$2)*(1-$B$3))+(((L199-1)*'results log'!$B$2)*(1-$B$3)),IF(M199="WON",(((K199-1)*'results log'!$B$2)*(1-$B$3)),IF(M199="PLACED",(((L199-1)*'results log'!$B$2)*(1-$B$3))-'results log'!$B$2,IF(J199=0,-'results log'!$B$2,-('results log'!$B$2*2))))))*E199),0))</f>
        <v>0</v>
      </c>
      <c r="U199">
        <f t="shared" si="5"/>
        <v>1</v>
      </c>
    </row>
    <row r="200" spans="8:21" ht="16" x14ac:dyDescent="0.2">
      <c r="H200" s="22"/>
      <c r="I200" s="22"/>
      <c r="J200" s="22"/>
      <c r="M200" s="17"/>
      <c r="N200" s="26">
        <f>((G200-1)*(1-(IF(H200="no",0,'results log'!$B$3)))+1)</f>
        <v>5.0000000000000044E-2</v>
      </c>
      <c r="O200" s="26">
        <f t="shared" si="4"/>
        <v>0</v>
      </c>
      <c r="P200" s="28">
        <f>IF(ISBLANK(M200),,IF(ISBLANK(F200),,(IF(M200="WON-EW",((((F200-1)*J200)*'results log'!$B$2)+('results log'!$B$2*(F200-1))),IF(M200="WON",((((F200-1)*J200)*'results log'!$B$2)+('results log'!$B$2*(F200-1))),IF(M200="PLACED",((((F200-1)*J200)*'results log'!$B$2)-'results log'!$B$2),IF(J200=0,-'results log'!$B$2,IF(J200=0,-'results log'!$B$2,-('results log'!$B$2*2)))))))*E200))</f>
        <v>0</v>
      </c>
      <c r="Q200" s="27">
        <f>IF(ISBLANK(M200),,IF(ISBLANK(G200),,(IF(M200="WON-EW",((((N200-1)*J200)*'results log'!$B$2)+('results log'!$B$2*(N200-1))),IF(M200="WON",((((N200-1)*J200)*'results log'!$B$2)+('results log'!$B$2*(N200-1))),IF(M200="PLACED",((((N200-1)*J200)*'results log'!$B$2)-'results log'!$B$2),IF(J200=0,-'results log'!$B$2,IF(J200=0,-'results log'!$B$2,-('results log'!$B$2*2)))))))*E200))</f>
        <v>0</v>
      </c>
      <c r="R200" s="27">
        <f>IF(ISBLANK(M200),,IF(U200&lt;&gt;1,((IF(M200="WON-EW",(((K200-1)*'results log'!$B$2)*(1-$B$3))+(((L200-1)*'results log'!$B$2)*(1-$B$3)),IF(M200="WON",(((K200-1)*'results log'!$B$2)*(1-$B$3)),IF(M200="PLACED",(((L200-1)*'results log'!$B$2)*(1-$B$3))-'results log'!$B$2,IF(J200=0,-'results log'!$B$2,-('results log'!$B$2*2))))))*E200),0))</f>
        <v>0</v>
      </c>
      <c r="U200">
        <f t="shared" si="5"/>
        <v>1</v>
      </c>
    </row>
    <row r="201" spans="8:21" ht="16" x14ac:dyDescent="0.2">
      <c r="H201" s="22"/>
      <c r="I201" s="22"/>
      <c r="J201" s="22"/>
      <c r="M201" s="17"/>
      <c r="N201" s="26">
        <f>((G201-1)*(1-(IF(H201="no",0,'results log'!$B$3)))+1)</f>
        <v>5.0000000000000044E-2</v>
      </c>
      <c r="O201" s="26">
        <f t="shared" si="4"/>
        <v>0</v>
      </c>
      <c r="P201" s="28">
        <f>IF(ISBLANK(M201),,IF(ISBLANK(F201),,(IF(M201="WON-EW",((((F201-1)*J201)*'results log'!$B$2)+('results log'!$B$2*(F201-1))),IF(M201="WON",((((F201-1)*J201)*'results log'!$B$2)+('results log'!$B$2*(F201-1))),IF(M201="PLACED",((((F201-1)*J201)*'results log'!$B$2)-'results log'!$B$2),IF(J201=0,-'results log'!$B$2,IF(J201=0,-'results log'!$B$2,-('results log'!$B$2*2)))))))*E201))</f>
        <v>0</v>
      </c>
      <c r="Q201" s="27">
        <f>IF(ISBLANK(M201),,IF(ISBLANK(G201),,(IF(M201="WON-EW",((((N201-1)*J201)*'results log'!$B$2)+('results log'!$B$2*(N201-1))),IF(M201="WON",((((N201-1)*J201)*'results log'!$B$2)+('results log'!$B$2*(N201-1))),IF(M201="PLACED",((((N201-1)*J201)*'results log'!$B$2)-'results log'!$B$2),IF(J201=0,-'results log'!$B$2,IF(J201=0,-'results log'!$B$2,-('results log'!$B$2*2)))))))*E201))</f>
        <v>0</v>
      </c>
      <c r="R201" s="27">
        <f>IF(ISBLANK(M201),,IF(U201&lt;&gt;1,((IF(M201="WON-EW",(((K201-1)*'results log'!$B$2)*(1-$B$3))+(((L201-1)*'results log'!$B$2)*(1-$B$3)),IF(M201="WON",(((K201-1)*'results log'!$B$2)*(1-$B$3)),IF(M201="PLACED",(((L201-1)*'results log'!$B$2)*(1-$B$3))-'results log'!$B$2,IF(J201=0,-'results log'!$B$2,-('results log'!$B$2*2))))))*E201),0))</f>
        <v>0</v>
      </c>
      <c r="U201">
        <f t="shared" ref="U201:U264" si="7">IF(ISBLANK(K201),1,IF(ISBLANK(L201),2,99))</f>
        <v>1</v>
      </c>
    </row>
    <row r="202" spans="8:21" ht="16" x14ac:dyDescent="0.2">
      <c r="H202" s="22"/>
      <c r="I202" s="22"/>
      <c r="J202" s="22"/>
      <c r="M202" s="17"/>
      <c r="N202" s="26">
        <f>((G202-1)*(1-(IF(H202="no",0,'results log'!$B$3)))+1)</f>
        <v>5.0000000000000044E-2</v>
      </c>
      <c r="O202" s="26">
        <f t="shared" si="4"/>
        <v>0</v>
      </c>
      <c r="P202" s="28">
        <f>IF(ISBLANK(M202),,IF(ISBLANK(F202),,(IF(M202="WON-EW",((((F202-1)*J202)*'results log'!$B$2)+('results log'!$B$2*(F202-1))),IF(M202="WON",((((F202-1)*J202)*'results log'!$B$2)+('results log'!$B$2*(F202-1))),IF(M202="PLACED",((((F202-1)*J202)*'results log'!$B$2)-'results log'!$B$2),IF(J202=0,-'results log'!$B$2,IF(J202=0,-'results log'!$B$2,-('results log'!$B$2*2)))))))*E202))</f>
        <v>0</v>
      </c>
      <c r="Q202" s="27">
        <f>IF(ISBLANK(M202),,IF(ISBLANK(G202),,(IF(M202="WON-EW",((((N202-1)*J202)*'results log'!$B$2)+('results log'!$B$2*(N202-1))),IF(M202="WON",((((N202-1)*J202)*'results log'!$B$2)+('results log'!$B$2*(N202-1))),IF(M202="PLACED",((((N202-1)*J202)*'results log'!$B$2)-'results log'!$B$2),IF(J202=0,-'results log'!$B$2,IF(J202=0,-'results log'!$B$2,-('results log'!$B$2*2)))))))*E202))</f>
        <v>0</v>
      </c>
      <c r="R202" s="27">
        <f>IF(ISBLANK(M202),,IF(U202&lt;&gt;1,((IF(M202="WON-EW",(((K202-1)*'results log'!$B$2)*(1-$B$3))+(((L202-1)*'results log'!$B$2)*(1-$B$3)),IF(M202="WON",(((K202-1)*'results log'!$B$2)*(1-$B$3)),IF(M202="PLACED",(((L202-1)*'results log'!$B$2)*(1-$B$3))-'results log'!$B$2,IF(J202=0,-'results log'!$B$2,-('results log'!$B$2*2))))))*E202),0))</f>
        <v>0</v>
      </c>
      <c r="U202">
        <f t="shared" si="7"/>
        <v>1</v>
      </c>
    </row>
    <row r="203" spans="8:21" ht="16" x14ac:dyDescent="0.2">
      <c r="H203" s="22"/>
      <c r="I203" s="22"/>
      <c r="J203" s="22"/>
      <c r="M203" s="17"/>
      <c r="N203" s="26">
        <f>((G203-1)*(1-(IF(H203="no",0,'results log'!$B$3)))+1)</f>
        <v>5.0000000000000044E-2</v>
      </c>
      <c r="O203" s="26">
        <f t="shared" si="4"/>
        <v>0</v>
      </c>
      <c r="P203" s="28">
        <f>IF(ISBLANK(M203),,IF(ISBLANK(F203),,(IF(M203="WON-EW",((((F203-1)*J203)*'results log'!$B$2)+('results log'!$B$2*(F203-1))),IF(M203="WON",((((F203-1)*J203)*'results log'!$B$2)+('results log'!$B$2*(F203-1))),IF(M203="PLACED",((((F203-1)*J203)*'results log'!$B$2)-'results log'!$B$2),IF(J203=0,-'results log'!$B$2,IF(J203=0,-'results log'!$B$2,-('results log'!$B$2*2)))))))*E203))</f>
        <v>0</v>
      </c>
      <c r="Q203" s="27">
        <f>IF(ISBLANK(M203),,IF(ISBLANK(G203),,(IF(M203="WON-EW",((((N203-1)*J203)*'results log'!$B$2)+('results log'!$B$2*(N203-1))),IF(M203="WON",((((N203-1)*J203)*'results log'!$B$2)+('results log'!$B$2*(N203-1))),IF(M203="PLACED",((((N203-1)*J203)*'results log'!$B$2)-'results log'!$B$2),IF(J203=0,-'results log'!$B$2,IF(J203=0,-'results log'!$B$2,-('results log'!$B$2*2)))))))*E203))</f>
        <v>0</v>
      </c>
      <c r="R203" s="27">
        <f>IF(ISBLANK(M203),,IF(U203&lt;&gt;1,((IF(M203="WON-EW",(((K203-1)*'results log'!$B$2)*(1-$B$3))+(((L203-1)*'results log'!$B$2)*(1-$B$3)),IF(M203="WON",(((K203-1)*'results log'!$B$2)*(1-$B$3)),IF(M203="PLACED",(((L203-1)*'results log'!$B$2)*(1-$B$3))-'results log'!$B$2,IF(J203=0,-'results log'!$B$2,-('results log'!$B$2*2))))))*E203),0))</f>
        <v>0</v>
      </c>
      <c r="U203">
        <f t="shared" si="7"/>
        <v>1</v>
      </c>
    </row>
    <row r="204" spans="8:21" ht="16" x14ac:dyDescent="0.2">
      <c r="H204" s="22"/>
      <c r="I204" s="22"/>
      <c r="J204" s="22"/>
      <c r="M204" s="17"/>
      <c r="N204" s="26">
        <f>((G204-1)*(1-(IF(H204="no",0,'results log'!$B$3)))+1)</f>
        <v>5.0000000000000044E-2</v>
      </c>
      <c r="O204" s="26">
        <f t="shared" si="4"/>
        <v>0</v>
      </c>
      <c r="P204" s="28">
        <f>IF(ISBLANK(M204),,IF(ISBLANK(F204),,(IF(M204="WON-EW",((((F204-1)*J204)*'results log'!$B$2)+('results log'!$B$2*(F204-1))),IF(M204="WON",((((F204-1)*J204)*'results log'!$B$2)+('results log'!$B$2*(F204-1))),IF(M204="PLACED",((((F204-1)*J204)*'results log'!$B$2)-'results log'!$B$2),IF(J204=0,-'results log'!$B$2,IF(J204=0,-'results log'!$B$2,-('results log'!$B$2*2)))))))*E204))</f>
        <v>0</v>
      </c>
      <c r="Q204" s="27">
        <f>IF(ISBLANK(M204),,IF(ISBLANK(G204),,(IF(M204="WON-EW",((((N204-1)*J204)*'results log'!$B$2)+('results log'!$B$2*(N204-1))),IF(M204="WON",((((N204-1)*J204)*'results log'!$B$2)+('results log'!$B$2*(N204-1))),IF(M204="PLACED",((((N204-1)*J204)*'results log'!$B$2)-'results log'!$B$2),IF(J204=0,-'results log'!$B$2,IF(J204=0,-'results log'!$B$2,-('results log'!$B$2*2)))))))*E204))</f>
        <v>0</v>
      </c>
      <c r="R204" s="27">
        <f>IF(ISBLANK(M204),,IF(U204&lt;&gt;1,((IF(M204="WON-EW",(((K204-1)*'results log'!$B$2)*(1-$B$3))+(((L204-1)*'results log'!$B$2)*(1-$B$3)),IF(M204="WON",(((K204-1)*'results log'!$B$2)*(1-$B$3)),IF(M204="PLACED",(((L204-1)*'results log'!$B$2)*(1-$B$3))-'results log'!$B$2,IF(J204=0,-'results log'!$B$2,-('results log'!$B$2*2))))))*E204),0))</f>
        <v>0</v>
      </c>
      <c r="U204">
        <f t="shared" si="7"/>
        <v>1</v>
      </c>
    </row>
    <row r="205" spans="8:21" ht="16" x14ac:dyDescent="0.2">
      <c r="H205" s="22"/>
      <c r="I205" s="22"/>
      <c r="J205" s="22"/>
      <c r="M205" s="17"/>
      <c r="N205" s="26">
        <f>((G205-1)*(1-(IF(H205="no",0,'results log'!$B$3)))+1)</f>
        <v>5.0000000000000044E-2</v>
      </c>
      <c r="O205" s="26">
        <f t="shared" si="4"/>
        <v>0</v>
      </c>
      <c r="P205" s="28">
        <f>IF(ISBLANK(M205),,IF(ISBLANK(F205),,(IF(M205="WON-EW",((((F205-1)*J205)*'results log'!$B$2)+('results log'!$B$2*(F205-1))),IF(M205="WON",((((F205-1)*J205)*'results log'!$B$2)+('results log'!$B$2*(F205-1))),IF(M205="PLACED",((((F205-1)*J205)*'results log'!$B$2)-'results log'!$B$2),IF(J205=0,-'results log'!$B$2,IF(J205=0,-'results log'!$B$2,-('results log'!$B$2*2)))))))*E205))</f>
        <v>0</v>
      </c>
      <c r="Q205" s="27">
        <f>IF(ISBLANK(M205),,IF(ISBLANK(G205),,(IF(M205="WON-EW",((((N205-1)*J205)*'results log'!$B$2)+('results log'!$B$2*(N205-1))),IF(M205="WON",((((N205-1)*J205)*'results log'!$B$2)+('results log'!$B$2*(N205-1))),IF(M205="PLACED",((((N205-1)*J205)*'results log'!$B$2)-'results log'!$B$2),IF(J205=0,-'results log'!$B$2,IF(J205=0,-'results log'!$B$2,-('results log'!$B$2*2)))))))*E205))</f>
        <v>0</v>
      </c>
      <c r="R205" s="27">
        <f>IF(ISBLANK(M205),,IF(U205&lt;&gt;1,((IF(M205="WON-EW",(((K205-1)*'results log'!$B$2)*(1-$B$3))+(((L205-1)*'results log'!$B$2)*(1-$B$3)),IF(M205="WON",(((K205-1)*'results log'!$B$2)*(1-$B$3)),IF(M205="PLACED",(((L205-1)*'results log'!$B$2)*(1-$B$3))-'results log'!$B$2,IF(J205=0,-'results log'!$B$2,-('results log'!$B$2*2))))))*E205),0))</f>
        <v>0</v>
      </c>
      <c r="U205">
        <f t="shared" si="7"/>
        <v>1</v>
      </c>
    </row>
    <row r="206" spans="8:21" ht="16" x14ac:dyDescent="0.2">
      <c r="H206" s="22"/>
      <c r="I206" s="22"/>
      <c r="J206" s="22"/>
      <c r="M206" s="17"/>
      <c r="N206" s="26">
        <f>((G206-1)*(1-(IF(H206="no",0,'results log'!$B$3)))+1)</f>
        <v>5.0000000000000044E-2</v>
      </c>
      <c r="O206" s="26">
        <f t="shared" si="4"/>
        <v>0</v>
      </c>
      <c r="P206" s="28">
        <f>IF(ISBLANK(M206),,IF(ISBLANK(F206),,(IF(M206="WON-EW",((((F206-1)*J206)*'results log'!$B$2)+('results log'!$B$2*(F206-1))),IF(M206="WON",((((F206-1)*J206)*'results log'!$B$2)+('results log'!$B$2*(F206-1))),IF(M206="PLACED",((((F206-1)*J206)*'results log'!$B$2)-'results log'!$B$2),IF(J206=0,-'results log'!$B$2,IF(J206=0,-'results log'!$B$2,-('results log'!$B$2*2)))))))*E206))</f>
        <v>0</v>
      </c>
      <c r="Q206" s="27">
        <f>IF(ISBLANK(M206),,IF(ISBLANK(G206),,(IF(M206="WON-EW",((((N206-1)*J206)*'results log'!$B$2)+('results log'!$B$2*(N206-1))),IF(M206="WON",((((N206-1)*J206)*'results log'!$B$2)+('results log'!$B$2*(N206-1))),IF(M206="PLACED",((((N206-1)*J206)*'results log'!$B$2)-'results log'!$B$2),IF(J206=0,-'results log'!$B$2,IF(J206=0,-'results log'!$B$2,-('results log'!$B$2*2)))))))*E206))</f>
        <v>0</v>
      </c>
      <c r="R206" s="27">
        <f>IF(ISBLANK(M206),,IF(U206&lt;&gt;1,((IF(M206="WON-EW",(((K206-1)*'results log'!$B$2)*(1-$B$3))+(((L206-1)*'results log'!$B$2)*(1-$B$3)),IF(M206="WON",(((K206-1)*'results log'!$B$2)*(1-$B$3)),IF(M206="PLACED",(((L206-1)*'results log'!$B$2)*(1-$B$3))-'results log'!$B$2,IF(J206=0,-'results log'!$B$2,-('results log'!$B$2*2))))))*E206),0))</f>
        <v>0</v>
      </c>
      <c r="U206">
        <f t="shared" si="7"/>
        <v>1</v>
      </c>
    </row>
    <row r="207" spans="8:21" ht="16" x14ac:dyDescent="0.2">
      <c r="H207" s="22"/>
      <c r="I207" s="22"/>
      <c r="J207" s="22"/>
      <c r="M207" s="17"/>
      <c r="N207" s="26">
        <f>((G207-1)*(1-(IF(H207="no",0,'results log'!$B$3)))+1)</f>
        <v>5.0000000000000044E-2</v>
      </c>
      <c r="O207" s="26">
        <f t="shared" ref="O207:O270" si="8">E207*IF(I207="yes",2,1)</f>
        <v>0</v>
      </c>
      <c r="P207" s="28">
        <f>IF(ISBLANK(M207),,IF(ISBLANK(F207),,(IF(M207="WON-EW",((((F207-1)*J207)*'results log'!$B$2)+('results log'!$B$2*(F207-1))),IF(M207="WON",((((F207-1)*J207)*'results log'!$B$2)+('results log'!$B$2*(F207-1))),IF(M207="PLACED",((((F207-1)*J207)*'results log'!$B$2)-'results log'!$B$2),IF(J207=0,-'results log'!$B$2,IF(J207=0,-'results log'!$B$2,-('results log'!$B$2*2)))))))*E207))</f>
        <v>0</v>
      </c>
      <c r="Q207" s="27">
        <f>IF(ISBLANK(M207),,IF(ISBLANK(G207),,(IF(M207="WON-EW",((((N207-1)*J207)*'results log'!$B$2)+('results log'!$B$2*(N207-1))),IF(M207="WON",((((N207-1)*J207)*'results log'!$B$2)+('results log'!$B$2*(N207-1))),IF(M207="PLACED",((((N207-1)*J207)*'results log'!$B$2)-'results log'!$B$2),IF(J207=0,-'results log'!$B$2,IF(J207=0,-'results log'!$B$2,-('results log'!$B$2*2)))))))*E207))</f>
        <v>0</v>
      </c>
      <c r="R207" s="27">
        <f>IF(ISBLANK(M207),,IF(U207&lt;&gt;1,((IF(M207="WON-EW",(((K207-1)*'results log'!$B$2)*(1-$B$3))+(((L207-1)*'results log'!$B$2)*(1-$B$3)),IF(M207="WON",(((K207-1)*'results log'!$B$2)*(1-$B$3)),IF(M207="PLACED",(((L207-1)*'results log'!$B$2)*(1-$B$3))-'results log'!$B$2,IF(J207=0,-'results log'!$B$2,-('results log'!$B$2*2))))))*E207),0))</f>
        <v>0</v>
      </c>
      <c r="U207">
        <f t="shared" si="7"/>
        <v>1</v>
      </c>
    </row>
    <row r="208" spans="8:21" ht="16" x14ac:dyDescent="0.2">
      <c r="H208" s="22"/>
      <c r="I208" s="22"/>
      <c r="J208" s="22"/>
      <c r="M208" s="17"/>
      <c r="N208" s="26">
        <f>((G208-1)*(1-(IF(H208="no",0,'results log'!$B$3)))+1)</f>
        <v>5.0000000000000044E-2</v>
      </c>
      <c r="O208" s="26">
        <f t="shared" si="8"/>
        <v>0</v>
      </c>
      <c r="P208" s="28">
        <f>IF(ISBLANK(M208),,IF(ISBLANK(F208),,(IF(M208="WON-EW",((((F208-1)*J208)*'results log'!$B$2)+('results log'!$B$2*(F208-1))),IF(M208="WON",((((F208-1)*J208)*'results log'!$B$2)+('results log'!$B$2*(F208-1))),IF(M208="PLACED",((((F208-1)*J208)*'results log'!$B$2)-'results log'!$B$2),IF(J208=0,-'results log'!$B$2,IF(J208=0,-'results log'!$B$2,-('results log'!$B$2*2)))))))*E208))</f>
        <v>0</v>
      </c>
      <c r="Q208" s="27">
        <f>IF(ISBLANK(M208),,IF(ISBLANK(G208),,(IF(M208="WON-EW",((((N208-1)*J208)*'results log'!$B$2)+('results log'!$B$2*(N208-1))),IF(M208="WON",((((N208-1)*J208)*'results log'!$B$2)+('results log'!$B$2*(N208-1))),IF(M208="PLACED",((((N208-1)*J208)*'results log'!$B$2)-'results log'!$B$2),IF(J208=0,-'results log'!$B$2,IF(J208=0,-'results log'!$B$2,-('results log'!$B$2*2)))))))*E208))</f>
        <v>0</v>
      </c>
      <c r="R208" s="27">
        <f>IF(ISBLANK(M208),,IF(U208&lt;&gt;1,((IF(M208="WON-EW",(((K208-1)*'results log'!$B$2)*(1-$B$3))+(((L208-1)*'results log'!$B$2)*(1-$B$3)),IF(M208="WON",(((K208-1)*'results log'!$B$2)*(1-$B$3)),IF(M208="PLACED",(((L208-1)*'results log'!$B$2)*(1-$B$3))-'results log'!$B$2,IF(J208=0,-'results log'!$B$2,-('results log'!$B$2*2))))))*E208),0))</f>
        <v>0</v>
      </c>
      <c r="U208">
        <f t="shared" si="7"/>
        <v>1</v>
      </c>
    </row>
    <row r="209" spans="8:21" ht="16" x14ac:dyDescent="0.2">
      <c r="H209" s="22"/>
      <c r="I209" s="22"/>
      <c r="J209" s="22"/>
      <c r="M209" s="17"/>
      <c r="N209" s="26">
        <f>((G209-1)*(1-(IF(H209="no",0,'results log'!$B$3)))+1)</f>
        <v>5.0000000000000044E-2</v>
      </c>
      <c r="O209" s="26">
        <f t="shared" si="8"/>
        <v>0</v>
      </c>
      <c r="P209" s="28">
        <f>IF(ISBLANK(M209),,IF(ISBLANK(F209),,(IF(M209="WON-EW",((((F209-1)*J209)*'results log'!$B$2)+('results log'!$B$2*(F209-1))),IF(M209="WON",((((F209-1)*J209)*'results log'!$B$2)+('results log'!$B$2*(F209-1))),IF(M209="PLACED",((((F209-1)*J209)*'results log'!$B$2)-'results log'!$B$2),IF(J209=0,-'results log'!$B$2,IF(J209=0,-'results log'!$B$2,-('results log'!$B$2*2)))))))*E209))</f>
        <v>0</v>
      </c>
      <c r="Q209" s="27">
        <f>IF(ISBLANK(M209),,IF(ISBLANK(G209),,(IF(M209="WON-EW",((((N209-1)*J209)*'results log'!$B$2)+('results log'!$B$2*(N209-1))),IF(M209="WON",((((N209-1)*J209)*'results log'!$B$2)+('results log'!$B$2*(N209-1))),IF(M209="PLACED",((((N209-1)*J209)*'results log'!$B$2)-'results log'!$B$2),IF(J209=0,-'results log'!$B$2,IF(J209=0,-'results log'!$B$2,-('results log'!$B$2*2)))))))*E209))</f>
        <v>0</v>
      </c>
      <c r="R209" s="27">
        <f>IF(ISBLANK(M209),,IF(U209&lt;&gt;1,((IF(M209="WON-EW",(((K209-1)*'results log'!$B$2)*(1-$B$3))+(((L209-1)*'results log'!$B$2)*(1-$B$3)),IF(M209="WON",(((K209-1)*'results log'!$B$2)*(1-$B$3)),IF(M209="PLACED",(((L209-1)*'results log'!$B$2)*(1-$B$3))-'results log'!$B$2,IF(J209=0,-'results log'!$B$2,-('results log'!$B$2*2))))))*E209),0))</f>
        <v>0</v>
      </c>
      <c r="U209">
        <f t="shared" si="7"/>
        <v>1</v>
      </c>
    </row>
    <row r="210" spans="8:21" ht="16" x14ac:dyDescent="0.2">
      <c r="H210" s="22"/>
      <c r="I210" s="22"/>
      <c r="J210" s="22"/>
      <c r="M210" s="17"/>
      <c r="N210" s="26">
        <f>((G210-1)*(1-(IF(H210="no",0,'results log'!$B$3)))+1)</f>
        <v>5.0000000000000044E-2</v>
      </c>
      <c r="O210" s="26">
        <f t="shared" si="8"/>
        <v>0</v>
      </c>
      <c r="P210" s="28">
        <f>IF(ISBLANK(M210),,IF(ISBLANK(F210),,(IF(M210="WON-EW",((((F210-1)*J210)*'results log'!$B$2)+('results log'!$B$2*(F210-1))),IF(M210="WON",((((F210-1)*J210)*'results log'!$B$2)+('results log'!$B$2*(F210-1))),IF(M210="PLACED",((((F210-1)*J210)*'results log'!$B$2)-'results log'!$B$2),IF(J210=0,-'results log'!$B$2,IF(J210=0,-'results log'!$B$2,-('results log'!$B$2*2)))))))*E210))</f>
        <v>0</v>
      </c>
      <c r="Q210" s="27">
        <f>IF(ISBLANK(M210),,IF(ISBLANK(G210),,(IF(M210="WON-EW",((((N210-1)*J210)*'results log'!$B$2)+('results log'!$B$2*(N210-1))),IF(M210="WON",((((N210-1)*J210)*'results log'!$B$2)+('results log'!$B$2*(N210-1))),IF(M210="PLACED",((((N210-1)*J210)*'results log'!$B$2)-'results log'!$B$2),IF(J210=0,-'results log'!$B$2,IF(J210=0,-'results log'!$B$2,-('results log'!$B$2*2)))))))*E210))</f>
        <v>0</v>
      </c>
      <c r="R210" s="27">
        <f>IF(ISBLANK(M210),,IF(U210&lt;&gt;1,((IF(M210="WON-EW",(((K210-1)*'results log'!$B$2)*(1-$B$3))+(((L210-1)*'results log'!$B$2)*(1-$B$3)),IF(M210="WON",(((K210-1)*'results log'!$B$2)*(1-$B$3)),IF(M210="PLACED",(((L210-1)*'results log'!$B$2)*(1-$B$3))-'results log'!$B$2,IF(J210=0,-'results log'!$B$2,-('results log'!$B$2*2))))))*E210),0))</f>
        <v>0</v>
      </c>
      <c r="U210">
        <f t="shared" si="7"/>
        <v>1</v>
      </c>
    </row>
    <row r="211" spans="8:21" ht="16" x14ac:dyDescent="0.2">
      <c r="H211" s="22"/>
      <c r="I211" s="22"/>
      <c r="J211" s="22"/>
      <c r="M211" s="17"/>
      <c r="N211" s="26">
        <f>((G211-1)*(1-(IF(H211="no",0,'results log'!$B$3)))+1)</f>
        <v>5.0000000000000044E-2</v>
      </c>
      <c r="O211" s="26">
        <f t="shared" si="8"/>
        <v>0</v>
      </c>
      <c r="P211" s="28">
        <f>IF(ISBLANK(M211),,IF(ISBLANK(F211),,(IF(M211="WON-EW",((((F211-1)*J211)*'results log'!$B$2)+('results log'!$B$2*(F211-1))),IF(M211="WON",((((F211-1)*J211)*'results log'!$B$2)+('results log'!$B$2*(F211-1))),IF(M211="PLACED",((((F211-1)*J211)*'results log'!$B$2)-'results log'!$B$2),IF(J211=0,-'results log'!$B$2,IF(J211=0,-'results log'!$B$2,-('results log'!$B$2*2)))))))*E211))</f>
        <v>0</v>
      </c>
      <c r="Q211" s="27">
        <f>IF(ISBLANK(M211),,IF(ISBLANK(G211),,(IF(M211="WON-EW",((((N211-1)*J211)*'results log'!$B$2)+('results log'!$B$2*(N211-1))),IF(M211="WON",((((N211-1)*J211)*'results log'!$B$2)+('results log'!$B$2*(N211-1))),IF(M211="PLACED",((((N211-1)*J211)*'results log'!$B$2)-'results log'!$B$2),IF(J211=0,-'results log'!$B$2,IF(J211=0,-'results log'!$B$2,-('results log'!$B$2*2)))))))*E211))</f>
        <v>0</v>
      </c>
      <c r="R211" s="27">
        <f>IF(ISBLANK(M211),,IF(U211&lt;&gt;1,((IF(M211="WON-EW",(((K211-1)*'results log'!$B$2)*(1-$B$3))+(((L211-1)*'results log'!$B$2)*(1-$B$3)),IF(M211="WON",(((K211-1)*'results log'!$B$2)*(1-$B$3)),IF(M211="PLACED",(((L211-1)*'results log'!$B$2)*(1-$B$3))-'results log'!$B$2,IF(J211=0,-'results log'!$B$2,-('results log'!$B$2*2))))))*E211),0))</f>
        <v>0</v>
      </c>
      <c r="U211">
        <f t="shared" si="7"/>
        <v>1</v>
      </c>
    </row>
    <row r="212" spans="8:21" ht="16" x14ac:dyDescent="0.2">
      <c r="H212" s="22"/>
      <c r="I212" s="22"/>
      <c r="J212" s="22"/>
      <c r="M212" s="17"/>
      <c r="N212" s="26">
        <f>((G212-1)*(1-(IF(H212="no",0,'results log'!$B$3)))+1)</f>
        <v>5.0000000000000044E-2</v>
      </c>
      <c r="O212" s="26">
        <f t="shared" si="8"/>
        <v>0</v>
      </c>
      <c r="P212" s="28">
        <f>IF(ISBLANK(M212),,IF(ISBLANK(F212),,(IF(M212="WON-EW",((((F212-1)*J212)*'results log'!$B$2)+('results log'!$B$2*(F212-1))),IF(M212="WON",((((F212-1)*J212)*'results log'!$B$2)+('results log'!$B$2*(F212-1))),IF(M212="PLACED",((((F212-1)*J212)*'results log'!$B$2)-'results log'!$B$2),IF(J212=0,-'results log'!$B$2,IF(J212=0,-'results log'!$B$2,-('results log'!$B$2*2)))))))*E212))</f>
        <v>0</v>
      </c>
      <c r="Q212" s="27">
        <f>IF(ISBLANK(M212),,IF(ISBLANK(G212),,(IF(M212="WON-EW",((((N212-1)*J212)*'results log'!$B$2)+('results log'!$B$2*(N212-1))),IF(M212="WON",((((N212-1)*J212)*'results log'!$B$2)+('results log'!$B$2*(N212-1))),IF(M212="PLACED",((((N212-1)*J212)*'results log'!$B$2)-'results log'!$B$2),IF(J212=0,-'results log'!$B$2,IF(J212=0,-'results log'!$B$2,-('results log'!$B$2*2)))))))*E212))</f>
        <v>0</v>
      </c>
      <c r="R212" s="27">
        <f>IF(ISBLANK(M212),,IF(U212&lt;&gt;1,((IF(M212="WON-EW",(((K212-1)*'results log'!$B$2)*(1-$B$3))+(((L212-1)*'results log'!$B$2)*(1-$B$3)),IF(M212="WON",(((K212-1)*'results log'!$B$2)*(1-$B$3)),IF(M212="PLACED",(((L212-1)*'results log'!$B$2)*(1-$B$3))-'results log'!$B$2,IF(J212=0,-'results log'!$B$2,-('results log'!$B$2*2))))))*E212),0))</f>
        <v>0</v>
      </c>
      <c r="U212">
        <f t="shared" si="7"/>
        <v>1</v>
      </c>
    </row>
    <row r="213" spans="8:21" ht="16" x14ac:dyDescent="0.2">
      <c r="H213" s="22"/>
      <c r="I213" s="22"/>
      <c r="J213" s="22"/>
      <c r="M213" s="17"/>
      <c r="N213" s="26">
        <f>((G213-1)*(1-(IF(H213="no",0,'results log'!$B$3)))+1)</f>
        <v>5.0000000000000044E-2</v>
      </c>
      <c r="O213" s="26">
        <f t="shared" si="8"/>
        <v>0</v>
      </c>
      <c r="P213" s="28">
        <f>IF(ISBLANK(M213),,IF(ISBLANK(F213),,(IF(M213="WON-EW",((((F213-1)*J213)*'results log'!$B$2)+('results log'!$B$2*(F213-1))),IF(M213="WON",((((F213-1)*J213)*'results log'!$B$2)+('results log'!$B$2*(F213-1))),IF(M213="PLACED",((((F213-1)*J213)*'results log'!$B$2)-'results log'!$B$2),IF(J213=0,-'results log'!$B$2,IF(J213=0,-'results log'!$B$2,-('results log'!$B$2*2)))))))*E213))</f>
        <v>0</v>
      </c>
      <c r="Q213" s="27">
        <f>IF(ISBLANK(M213),,IF(ISBLANK(G213),,(IF(M213="WON-EW",((((N213-1)*J213)*'results log'!$B$2)+('results log'!$B$2*(N213-1))),IF(M213="WON",((((N213-1)*J213)*'results log'!$B$2)+('results log'!$B$2*(N213-1))),IF(M213="PLACED",((((N213-1)*J213)*'results log'!$B$2)-'results log'!$B$2),IF(J213=0,-'results log'!$B$2,IF(J213=0,-'results log'!$B$2,-('results log'!$B$2*2)))))))*E213))</f>
        <v>0</v>
      </c>
      <c r="R213" s="27">
        <f>IF(ISBLANK(M213),,IF(U213&lt;&gt;1,((IF(M213="WON-EW",(((K213-1)*'results log'!$B$2)*(1-$B$3))+(((L213-1)*'results log'!$B$2)*(1-$B$3)),IF(M213="WON",(((K213-1)*'results log'!$B$2)*(1-$B$3)),IF(M213="PLACED",(((L213-1)*'results log'!$B$2)*(1-$B$3))-'results log'!$B$2,IF(J213=0,-'results log'!$B$2,-('results log'!$B$2*2))))))*E213),0))</f>
        <v>0</v>
      </c>
      <c r="U213">
        <f t="shared" si="7"/>
        <v>1</v>
      </c>
    </row>
    <row r="214" spans="8:21" ht="16" x14ac:dyDescent="0.2">
      <c r="H214" s="22"/>
      <c r="I214" s="22"/>
      <c r="J214" s="22"/>
      <c r="M214" s="17"/>
      <c r="N214" s="26">
        <f>((G214-1)*(1-(IF(H214="no",0,'results log'!$B$3)))+1)</f>
        <v>5.0000000000000044E-2</v>
      </c>
      <c r="O214" s="26">
        <f t="shared" si="8"/>
        <v>0</v>
      </c>
      <c r="P214" s="28">
        <f>IF(ISBLANK(M214),,IF(ISBLANK(F214),,(IF(M214="WON-EW",((((F214-1)*J214)*'results log'!$B$2)+('results log'!$B$2*(F214-1))),IF(M214="WON",((((F214-1)*J214)*'results log'!$B$2)+('results log'!$B$2*(F214-1))),IF(M214="PLACED",((((F214-1)*J214)*'results log'!$B$2)-'results log'!$B$2),IF(J214=0,-'results log'!$B$2,IF(J214=0,-'results log'!$B$2,-('results log'!$B$2*2)))))))*E214))</f>
        <v>0</v>
      </c>
      <c r="Q214" s="27">
        <f>IF(ISBLANK(M214),,IF(ISBLANK(G214),,(IF(M214="WON-EW",((((N214-1)*J214)*'results log'!$B$2)+('results log'!$B$2*(N214-1))),IF(M214="WON",((((N214-1)*J214)*'results log'!$B$2)+('results log'!$B$2*(N214-1))),IF(M214="PLACED",((((N214-1)*J214)*'results log'!$B$2)-'results log'!$B$2),IF(J214=0,-'results log'!$B$2,IF(J214=0,-'results log'!$B$2,-('results log'!$B$2*2)))))))*E214))</f>
        <v>0</v>
      </c>
      <c r="R214" s="27">
        <f>IF(ISBLANK(M214),,IF(U214&lt;&gt;1,((IF(M214="WON-EW",(((K214-1)*'results log'!$B$2)*(1-$B$3))+(((L214-1)*'results log'!$B$2)*(1-$B$3)),IF(M214="WON",(((K214-1)*'results log'!$B$2)*(1-$B$3)),IF(M214="PLACED",(((L214-1)*'results log'!$B$2)*(1-$B$3))-'results log'!$B$2,IF(J214=0,-'results log'!$B$2,-('results log'!$B$2*2))))))*E214),0))</f>
        <v>0</v>
      </c>
      <c r="U214">
        <f t="shared" si="7"/>
        <v>1</v>
      </c>
    </row>
    <row r="215" spans="8:21" ht="16" x14ac:dyDescent="0.2">
      <c r="H215" s="22"/>
      <c r="I215" s="22"/>
      <c r="J215" s="22"/>
      <c r="M215" s="17"/>
      <c r="N215" s="26">
        <f>((G215-1)*(1-(IF(H215="no",0,'results log'!$B$3)))+1)</f>
        <v>5.0000000000000044E-2</v>
      </c>
      <c r="O215" s="26">
        <f t="shared" si="8"/>
        <v>0</v>
      </c>
      <c r="P215" s="28">
        <f>IF(ISBLANK(M215),,IF(ISBLANK(F215),,(IF(M215="WON-EW",((((F215-1)*J215)*'results log'!$B$2)+('results log'!$B$2*(F215-1))),IF(M215="WON",((((F215-1)*J215)*'results log'!$B$2)+('results log'!$B$2*(F215-1))),IF(M215="PLACED",((((F215-1)*J215)*'results log'!$B$2)-'results log'!$B$2),IF(J215=0,-'results log'!$B$2,IF(J215=0,-'results log'!$B$2,-('results log'!$B$2*2)))))))*E215))</f>
        <v>0</v>
      </c>
      <c r="Q215" s="27">
        <f>IF(ISBLANK(M215),,IF(ISBLANK(G215),,(IF(M215="WON-EW",((((N215-1)*J215)*'results log'!$B$2)+('results log'!$B$2*(N215-1))),IF(M215="WON",((((N215-1)*J215)*'results log'!$B$2)+('results log'!$B$2*(N215-1))),IF(M215="PLACED",((((N215-1)*J215)*'results log'!$B$2)-'results log'!$B$2),IF(J215=0,-'results log'!$B$2,IF(J215=0,-'results log'!$B$2,-('results log'!$B$2*2)))))))*E215))</f>
        <v>0</v>
      </c>
      <c r="R215" s="27">
        <f>IF(ISBLANK(M215),,IF(U215&lt;&gt;1,((IF(M215="WON-EW",(((K215-1)*'results log'!$B$2)*(1-$B$3))+(((L215-1)*'results log'!$B$2)*(1-$B$3)),IF(M215="WON",(((K215-1)*'results log'!$B$2)*(1-$B$3)),IF(M215="PLACED",(((L215-1)*'results log'!$B$2)*(1-$B$3))-'results log'!$B$2,IF(J215=0,-'results log'!$B$2,-('results log'!$B$2*2))))))*E215),0))</f>
        <v>0</v>
      </c>
      <c r="U215">
        <f t="shared" si="7"/>
        <v>1</v>
      </c>
    </row>
    <row r="216" spans="8:21" ht="16" x14ac:dyDescent="0.2">
      <c r="H216" s="22"/>
      <c r="I216" s="22"/>
      <c r="J216" s="22"/>
      <c r="M216" s="17"/>
      <c r="N216" s="26">
        <f>((G216-1)*(1-(IF(H216="no",0,'results log'!$B$3)))+1)</f>
        <v>5.0000000000000044E-2</v>
      </c>
      <c r="O216" s="26">
        <f t="shared" si="8"/>
        <v>0</v>
      </c>
      <c r="P216" s="28">
        <f>IF(ISBLANK(M216),,IF(ISBLANK(F216),,(IF(M216="WON-EW",((((F216-1)*J216)*'results log'!$B$2)+('results log'!$B$2*(F216-1))),IF(M216="WON",((((F216-1)*J216)*'results log'!$B$2)+('results log'!$B$2*(F216-1))),IF(M216="PLACED",((((F216-1)*J216)*'results log'!$B$2)-'results log'!$B$2),IF(J216=0,-'results log'!$B$2,IF(J216=0,-'results log'!$B$2,-('results log'!$B$2*2)))))))*E216))</f>
        <v>0</v>
      </c>
      <c r="Q216" s="27">
        <f>IF(ISBLANK(M216),,IF(ISBLANK(G216),,(IF(M216="WON-EW",((((N216-1)*J216)*'results log'!$B$2)+('results log'!$B$2*(N216-1))),IF(M216="WON",((((N216-1)*J216)*'results log'!$B$2)+('results log'!$B$2*(N216-1))),IF(M216="PLACED",((((N216-1)*J216)*'results log'!$B$2)-'results log'!$B$2),IF(J216=0,-'results log'!$B$2,IF(J216=0,-'results log'!$B$2,-('results log'!$B$2*2)))))))*E216))</f>
        <v>0</v>
      </c>
      <c r="R216" s="27">
        <f>IF(ISBLANK(M216),,IF(U216&lt;&gt;1,((IF(M216="WON-EW",(((K216-1)*'results log'!$B$2)*(1-$B$3))+(((L216-1)*'results log'!$B$2)*(1-$B$3)),IF(M216="WON",(((K216-1)*'results log'!$B$2)*(1-$B$3)),IF(M216="PLACED",(((L216-1)*'results log'!$B$2)*(1-$B$3))-'results log'!$B$2,IF(J216=0,-'results log'!$B$2,-('results log'!$B$2*2))))))*E216),0))</f>
        <v>0</v>
      </c>
      <c r="U216">
        <f t="shared" si="7"/>
        <v>1</v>
      </c>
    </row>
    <row r="217" spans="8:21" ht="16" x14ac:dyDescent="0.2">
      <c r="H217" s="22"/>
      <c r="I217" s="22"/>
      <c r="J217" s="22"/>
      <c r="M217" s="17"/>
      <c r="N217" s="26">
        <f>((G217-1)*(1-(IF(H217="no",0,'results log'!$B$3)))+1)</f>
        <v>5.0000000000000044E-2</v>
      </c>
      <c r="O217" s="26">
        <f t="shared" si="8"/>
        <v>0</v>
      </c>
      <c r="P217" s="28">
        <f>IF(ISBLANK(M217),,IF(ISBLANK(F217),,(IF(M217="WON-EW",((((F217-1)*J217)*'results log'!$B$2)+('results log'!$B$2*(F217-1))),IF(M217="WON",((((F217-1)*J217)*'results log'!$B$2)+('results log'!$B$2*(F217-1))),IF(M217="PLACED",((((F217-1)*J217)*'results log'!$B$2)-'results log'!$B$2),IF(J217=0,-'results log'!$B$2,IF(J217=0,-'results log'!$B$2,-('results log'!$B$2*2)))))))*E217))</f>
        <v>0</v>
      </c>
      <c r="Q217" s="27">
        <f>IF(ISBLANK(M217),,IF(ISBLANK(G217),,(IF(M217="WON-EW",((((N217-1)*J217)*'results log'!$B$2)+('results log'!$B$2*(N217-1))),IF(M217="WON",((((N217-1)*J217)*'results log'!$B$2)+('results log'!$B$2*(N217-1))),IF(M217="PLACED",((((N217-1)*J217)*'results log'!$B$2)-'results log'!$B$2),IF(J217=0,-'results log'!$B$2,IF(J217=0,-'results log'!$B$2,-('results log'!$B$2*2)))))))*E217))</f>
        <v>0</v>
      </c>
      <c r="R217" s="27">
        <f>IF(ISBLANK(M217),,IF(U217&lt;&gt;1,((IF(M217="WON-EW",(((K217-1)*'results log'!$B$2)*(1-$B$3))+(((L217-1)*'results log'!$B$2)*(1-$B$3)),IF(M217="WON",(((K217-1)*'results log'!$B$2)*(1-$B$3)),IF(M217="PLACED",(((L217-1)*'results log'!$B$2)*(1-$B$3))-'results log'!$B$2,IF(J217=0,-'results log'!$B$2,-('results log'!$B$2*2))))))*E217),0))</f>
        <v>0</v>
      </c>
      <c r="U217">
        <f t="shared" si="7"/>
        <v>1</v>
      </c>
    </row>
    <row r="218" spans="8:21" ht="16" x14ac:dyDescent="0.2">
      <c r="H218" s="22"/>
      <c r="I218" s="22"/>
      <c r="J218" s="22"/>
      <c r="M218" s="17"/>
      <c r="N218" s="26">
        <f>((G218-1)*(1-(IF(H218="no",0,'results log'!$B$3)))+1)</f>
        <v>5.0000000000000044E-2</v>
      </c>
      <c r="O218" s="26">
        <f t="shared" si="8"/>
        <v>0</v>
      </c>
      <c r="P218" s="28">
        <f>IF(ISBLANK(M218),,IF(ISBLANK(F218),,(IF(M218="WON-EW",((((F218-1)*J218)*'results log'!$B$2)+('results log'!$B$2*(F218-1))),IF(M218="WON",((((F218-1)*J218)*'results log'!$B$2)+('results log'!$B$2*(F218-1))),IF(M218="PLACED",((((F218-1)*J218)*'results log'!$B$2)-'results log'!$B$2),IF(J218=0,-'results log'!$B$2,IF(J218=0,-'results log'!$B$2,-('results log'!$B$2*2)))))))*E218))</f>
        <v>0</v>
      </c>
      <c r="Q218" s="27">
        <f>IF(ISBLANK(M218),,IF(ISBLANK(G218),,(IF(M218="WON-EW",((((N218-1)*J218)*'results log'!$B$2)+('results log'!$B$2*(N218-1))),IF(M218="WON",((((N218-1)*J218)*'results log'!$B$2)+('results log'!$B$2*(N218-1))),IF(M218="PLACED",((((N218-1)*J218)*'results log'!$B$2)-'results log'!$B$2),IF(J218=0,-'results log'!$B$2,IF(J218=0,-'results log'!$B$2,-('results log'!$B$2*2)))))))*E218))</f>
        <v>0</v>
      </c>
      <c r="R218" s="27">
        <f>IF(ISBLANK(M218),,IF(U218&lt;&gt;1,((IF(M218="WON-EW",(((K218-1)*'results log'!$B$2)*(1-$B$3))+(((L218-1)*'results log'!$B$2)*(1-$B$3)),IF(M218="WON",(((K218-1)*'results log'!$B$2)*(1-$B$3)),IF(M218="PLACED",(((L218-1)*'results log'!$B$2)*(1-$B$3))-'results log'!$B$2,IF(J218=0,-'results log'!$B$2,-('results log'!$B$2*2))))))*E218),0))</f>
        <v>0</v>
      </c>
      <c r="U218">
        <f t="shared" si="7"/>
        <v>1</v>
      </c>
    </row>
    <row r="219" spans="8:21" ht="16" x14ac:dyDescent="0.2">
      <c r="H219" s="22"/>
      <c r="I219" s="22"/>
      <c r="J219" s="22"/>
      <c r="M219" s="17"/>
      <c r="N219" s="26">
        <f>((G219-1)*(1-(IF(H219="no",0,'results log'!$B$3)))+1)</f>
        <v>5.0000000000000044E-2</v>
      </c>
      <c r="O219" s="26">
        <f t="shared" si="8"/>
        <v>0</v>
      </c>
      <c r="P219" s="28">
        <f>IF(ISBLANK(M219),,IF(ISBLANK(F219),,(IF(M219="WON-EW",((((F219-1)*J219)*'results log'!$B$2)+('results log'!$B$2*(F219-1))),IF(M219="WON",((((F219-1)*J219)*'results log'!$B$2)+('results log'!$B$2*(F219-1))),IF(M219="PLACED",((((F219-1)*J219)*'results log'!$B$2)-'results log'!$B$2),IF(J219=0,-'results log'!$B$2,IF(J219=0,-'results log'!$B$2,-('results log'!$B$2*2)))))))*E219))</f>
        <v>0</v>
      </c>
      <c r="Q219" s="27">
        <f>IF(ISBLANK(M219),,IF(ISBLANK(G219),,(IF(M219="WON-EW",((((N219-1)*J219)*'results log'!$B$2)+('results log'!$B$2*(N219-1))),IF(M219="WON",((((N219-1)*J219)*'results log'!$B$2)+('results log'!$B$2*(N219-1))),IF(M219="PLACED",((((N219-1)*J219)*'results log'!$B$2)-'results log'!$B$2),IF(J219=0,-'results log'!$B$2,IF(J219=0,-'results log'!$B$2,-('results log'!$B$2*2)))))))*E219))</f>
        <v>0</v>
      </c>
      <c r="R219" s="27">
        <f>IF(ISBLANK(M219),,IF(U219&lt;&gt;1,((IF(M219="WON-EW",(((K219-1)*'results log'!$B$2)*(1-$B$3))+(((L219-1)*'results log'!$B$2)*(1-$B$3)),IF(M219="WON",(((K219-1)*'results log'!$B$2)*(1-$B$3)),IF(M219="PLACED",(((L219-1)*'results log'!$B$2)*(1-$B$3))-'results log'!$B$2,IF(J219=0,-'results log'!$B$2,-('results log'!$B$2*2))))))*E219),0))</f>
        <v>0</v>
      </c>
      <c r="U219">
        <f t="shared" si="7"/>
        <v>1</v>
      </c>
    </row>
    <row r="220" spans="8:21" ht="16" x14ac:dyDescent="0.2">
      <c r="H220" s="22"/>
      <c r="I220" s="22"/>
      <c r="J220" s="22"/>
      <c r="M220" s="17"/>
      <c r="N220" s="26">
        <f>((G220-1)*(1-(IF(H220="no",0,'results log'!$B$3)))+1)</f>
        <v>5.0000000000000044E-2</v>
      </c>
      <c r="O220" s="26">
        <f t="shared" si="8"/>
        <v>0</v>
      </c>
      <c r="P220" s="28">
        <f>IF(ISBLANK(M220),,IF(ISBLANK(F220),,(IF(M220="WON-EW",((((F220-1)*J220)*'results log'!$B$2)+('results log'!$B$2*(F220-1))),IF(M220="WON",((((F220-1)*J220)*'results log'!$B$2)+('results log'!$B$2*(F220-1))),IF(M220="PLACED",((((F220-1)*J220)*'results log'!$B$2)-'results log'!$B$2),IF(J220=0,-'results log'!$B$2,IF(J220=0,-'results log'!$B$2,-('results log'!$B$2*2)))))))*E220))</f>
        <v>0</v>
      </c>
      <c r="Q220" s="27">
        <f>IF(ISBLANK(M220),,IF(ISBLANK(G220),,(IF(M220="WON-EW",((((N220-1)*J220)*'results log'!$B$2)+('results log'!$B$2*(N220-1))),IF(M220="WON",((((N220-1)*J220)*'results log'!$B$2)+('results log'!$B$2*(N220-1))),IF(M220="PLACED",((((N220-1)*J220)*'results log'!$B$2)-'results log'!$B$2),IF(J220=0,-'results log'!$B$2,IF(J220=0,-'results log'!$B$2,-('results log'!$B$2*2)))))))*E220))</f>
        <v>0</v>
      </c>
      <c r="R220" s="27">
        <f>IF(ISBLANK(M220),,IF(U220&lt;&gt;1,((IF(M220="WON-EW",(((K220-1)*'results log'!$B$2)*(1-$B$3))+(((L220-1)*'results log'!$B$2)*(1-$B$3)),IF(M220="WON",(((K220-1)*'results log'!$B$2)*(1-$B$3)),IF(M220="PLACED",(((L220-1)*'results log'!$B$2)*(1-$B$3))-'results log'!$B$2,IF(J220=0,-'results log'!$B$2,-('results log'!$B$2*2))))))*E220),0))</f>
        <v>0</v>
      </c>
      <c r="U220">
        <f t="shared" si="7"/>
        <v>1</v>
      </c>
    </row>
    <row r="221" spans="8:21" ht="16" x14ac:dyDescent="0.2">
      <c r="H221" s="22"/>
      <c r="I221" s="22"/>
      <c r="J221" s="22"/>
      <c r="M221" s="17"/>
      <c r="N221" s="26">
        <f>((G221-1)*(1-(IF(H221="no",0,'results log'!$B$3)))+1)</f>
        <v>5.0000000000000044E-2</v>
      </c>
      <c r="O221" s="26">
        <f t="shared" si="8"/>
        <v>0</v>
      </c>
      <c r="P221" s="28">
        <f>IF(ISBLANK(M221),,IF(ISBLANK(F221),,(IF(M221="WON-EW",((((F221-1)*J221)*'results log'!$B$2)+('results log'!$B$2*(F221-1))),IF(M221="WON",((((F221-1)*J221)*'results log'!$B$2)+('results log'!$B$2*(F221-1))),IF(M221="PLACED",((((F221-1)*J221)*'results log'!$B$2)-'results log'!$B$2),IF(J221=0,-'results log'!$B$2,IF(J221=0,-'results log'!$B$2,-('results log'!$B$2*2)))))))*E221))</f>
        <v>0</v>
      </c>
      <c r="Q221" s="27">
        <f>IF(ISBLANK(M221),,IF(ISBLANK(G221),,(IF(M221="WON-EW",((((N221-1)*J221)*'results log'!$B$2)+('results log'!$B$2*(N221-1))),IF(M221="WON",((((N221-1)*J221)*'results log'!$B$2)+('results log'!$B$2*(N221-1))),IF(M221="PLACED",((((N221-1)*J221)*'results log'!$B$2)-'results log'!$B$2),IF(J221=0,-'results log'!$B$2,IF(J221=0,-'results log'!$B$2,-('results log'!$B$2*2)))))))*E221))</f>
        <v>0</v>
      </c>
      <c r="R221" s="27">
        <f>IF(ISBLANK(M221),,IF(U221&lt;&gt;1,((IF(M221="WON-EW",(((K221-1)*'results log'!$B$2)*(1-$B$3))+(((L221-1)*'results log'!$B$2)*(1-$B$3)),IF(M221="WON",(((K221-1)*'results log'!$B$2)*(1-$B$3)),IF(M221="PLACED",(((L221-1)*'results log'!$B$2)*(1-$B$3))-'results log'!$B$2,IF(J221=0,-'results log'!$B$2,-('results log'!$B$2*2))))))*E221),0))</f>
        <v>0</v>
      </c>
      <c r="U221">
        <f t="shared" si="7"/>
        <v>1</v>
      </c>
    </row>
    <row r="222" spans="8:21" ht="16" x14ac:dyDescent="0.2">
      <c r="H222" s="22"/>
      <c r="I222" s="22"/>
      <c r="J222" s="22"/>
      <c r="M222" s="17"/>
      <c r="N222" s="26">
        <f>((G222-1)*(1-(IF(H222="no",0,'results log'!$B$3)))+1)</f>
        <v>5.0000000000000044E-2</v>
      </c>
      <c r="O222" s="26">
        <f t="shared" si="8"/>
        <v>0</v>
      </c>
      <c r="P222" s="28">
        <f>IF(ISBLANK(M222),,IF(ISBLANK(F222),,(IF(M222="WON-EW",((((F222-1)*J222)*'results log'!$B$2)+('results log'!$B$2*(F222-1))),IF(M222="WON",((((F222-1)*J222)*'results log'!$B$2)+('results log'!$B$2*(F222-1))),IF(M222="PLACED",((((F222-1)*J222)*'results log'!$B$2)-'results log'!$B$2),IF(J222=0,-'results log'!$B$2,IF(J222=0,-'results log'!$B$2,-('results log'!$B$2*2)))))))*E222))</f>
        <v>0</v>
      </c>
      <c r="Q222" s="27">
        <f>IF(ISBLANK(M222),,IF(ISBLANK(G222),,(IF(M222="WON-EW",((((N222-1)*J222)*'results log'!$B$2)+('results log'!$B$2*(N222-1))),IF(M222="WON",((((N222-1)*J222)*'results log'!$B$2)+('results log'!$B$2*(N222-1))),IF(M222="PLACED",((((N222-1)*J222)*'results log'!$B$2)-'results log'!$B$2),IF(J222=0,-'results log'!$B$2,IF(J222=0,-'results log'!$B$2,-('results log'!$B$2*2)))))))*E222))</f>
        <v>0</v>
      </c>
      <c r="R222" s="27">
        <f>IF(ISBLANK(M222),,IF(U222&lt;&gt;1,((IF(M222="WON-EW",(((K222-1)*'results log'!$B$2)*(1-$B$3))+(((L222-1)*'results log'!$B$2)*(1-$B$3)),IF(M222="WON",(((K222-1)*'results log'!$B$2)*(1-$B$3)),IF(M222="PLACED",(((L222-1)*'results log'!$B$2)*(1-$B$3))-'results log'!$B$2,IF(J222=0,-'results log'!$B$2,-('results log'!$B$2*2))))))*E222),0))</f>
        <v>0</v>
      </c>
      <c r="U222">
        <f t="shared" si="7"/>
        <v>1</v>
      </c>
    </row>
    <row r="223" spans="8:21" ht="16" x14ac:dyDescent="0.2">
      <c r="H223" s="22"/>
      <c r="I223" s="22"/>
      <c r="J223" s="22"/>
      <c r="M223" s="17"/>
      <c r="N223" s="26">
        <f>((G223-1)*(1-(IF(H223="no",0,'results log'!$B$3)))+1)</f>
        <v>5.0000000000000044E-2</v>
      </c>
      <c r="O223" s="26">
        <f t="shared" si="8"/>
        <v>0</v>
      </c>
      <c r="P223" s="28">
        <f>IF(ISBLANK(M223),,IF(ISBLANK(F223),,(IF(M223="WON-EW",((((F223-1)*J223)*'results log'!$B$2)+('results log'!$B$2*(F223-1))),IF(M223="WON",((((F223-1)*J223)*'results log'!$B$2)+('results log'!$B$2*(F223-1))),IF(M223="PLACED",((((F223-1)*J223)*'results log'!$B$2)-'results log'!$B$2),IF(J223=0,-'results log'!$B$2,IF(J223=0,-'results log'!$B$2,-('results log'!$B$2*2)))))))*E223))</f>
        <v>0</v>
      </c>
      <c r="Q223" s="27">
        <f>IF(ISBLANK(M223),,IF(ISBLANK(G223),,(IF(M223="WON-EW",((((N223-1)*J223)*'results log'!$B$2)+('results log'!$B$2*(N223-1))),IF(M223="WON",((((N223-1)*J223)*'results log'!$B$2)+('results log'!$B$2*(N223-1))),IF(M223="PLACED",((((N223-1)*J223)*'results log'!$B$2)-'results log'!$B$2),IF(J223=0,-'results log'!$B$2,IF(J223=0,-'results log'!$B$2,-('results log'!$B$2*2)))))))*E223))</f>
        <v>0</v>
      </c>
      <c r="R223" s="27">
        <f>IF(ISBLANK(M223),,IF(U223&lt;&gt;1,((IF(M223="WON-EW",(((K223-1)*'results log'!$B$2)*(1-$B$3))+(((L223-1)*'results log'!$B$2)*(1-$B$3)),IF(M223="WON",(((K223-1)*'results log'!$B$2)*(1-$B$3)),IF(M223="PLACED",(((L223-1)*'results log'!$B$2)*(1-$B$3))-'results log'!$B$2,IF(J223=0,-'results log'!$B$2,-('results log'!$B$2*2))))))*E223),0))</f>
        <v>0</v>
      </c>
      <c r="U223">
        <f t="shared" si="7"/>
        <v>1</v>
      </c>
    </row>
    <row r="224" spans="8:21" ht="16" x14ac:dyDescent="0.2">
      <c r="H224" s="22"/>
      <c r="I224" s="22"/>
      <c r="J224" s="22"/>
      <c r="M224" s="17"/>
      <c r="N224" s="26">
        <f>((G224-1)*(1-(IF(H224="no",0,'results log'!$B$3)))+1)</f>
        <v>5.0000000000000044E-2</v>
      </c>
      <c r="O224" s="26">
        <f t="shared" si="8"/>
        <v>0</v>
      </c>
      <c r="P224" s="28">
        <f>IF(ISBLANK(M224),,IF(ISBLANK(F224),,(IF(M224="WON-EW",((((F224-1)*J224)*'results log'!$B$2)+('results log'!$B$2*(F224-1))),IF(M224="WON",((((F224-1)*J224)*'results log'!$B$2)+('results log'!$B$2*(F224-1))),IF(M224="PLACED",((((F224-1)*J224)*'results log'!$B$2)-'results log'!$B$2),IF(J224=0,-'results log'!$B$2,IF(J224=0,-'results log'!$B$2,-('results log'!$B$2*2)))))))*E224))</f>
        <v>0</v>
      </c>
      <c r="Q224" s="27">
        <f>IF(ISBLANK(M224),,IF(ISBLANK(G224),,(IF(M224="WON-EW",((((N224-1)*J224)*'results log'!$B$2)+('results log'!$B$2*(N224-1))),IF(M224="WON",((((N224-1)*J224)*'results log'!$B$2)+('results log'!$B$2*(N224-1))),IF(M224="PLACED",((((N224-1)*J224)*'results log'!$B$2)-'results log'!$B$2),IF(J224=0,-'results log'!$B$2,IF(J224=0,-'results log'!$B$2,-('results log'!$B$2*2)))))))*E224))</f>
        <v>0</v>
      </c>
      <c r="R224" s="27">
        <f>IF(ISBLANK(M224),,IF(U224&lt;&gt;1,((IF(M224="WON-EW",(((K224-1)*'results log'!$B$2)*(1-$B$3))+(((L224-1)*'results log'!$B$2)*(1-$B$3)),IF(M224="WON",(((K224-1)*'results log'!$B$2)*(1-$B$3)),IF(M224="PLACED",(((L224-1)*'results log'!$B$2)*(1-$B$3))-'results log'!$B$2,IF(J224=0,-'results log'!$B$2,-('results log'!$B$2*2))))))*E224),0))</f>
        <v>0</v>
      </c>
      <c r="U224">
        <f t="shared" si="7"/>
        <v>1</v>
      </c>
    </row>
    <row r="225" spans="8:21" ht="16" x14ac:dyDescent="0.2">
      <c r="H225" s="22"/>
      <c r="I225" s="22"/>
      <c r="J225" s="22"/>
      <c r="M225" s="17"/>
      <c r="N225" s="26">
        <f>((G225-1)*(1-(IF(H225="no",0,'results log'!$B$3)))+1)</f>
        <v>5.0000000000000044E-2</v>
      </c>
      <c r="O225" s="26">
        <f t="shared" si="8"/>
        <v>0</v>
      </c>
      <c r="P225" s="28">
        <f>IF(ISBLANK(M225),,IF(ISBLANK(F225),,(IF(M225="WON-EW",((((F225-1)*J225)*'results log'!$B$2)+('results log'!$B$2*(F225-1))),IF(M225="WON",((((F225-1)*J225)*'results log'!$B$2)+('results log'!$B$2*(F225-1))),IF(M225="PLACED",((((F225-1)*J225)*'results log'!$B$2)-'results log'!$B$2),IF(J225=0,-'results log'!$B$2,IF(J225=0,-'results log'!$B$2,-('results log'!$B$2*2)))))))*E225))</f>
        <v>0</v>
      </c>
      <c r="Q225" s="27">
        <f>IF(ISBLANK(M225),,IF(ISBLANK(G225),,(IF(M225="WON-EW",((((N225-1)*J225)*'results log'!$B$2)+('results log'!$B$2*(N225-1))),IF(M225="WON",((((N225-1)*J225)*'results log'!$B$2)+('results log'!$B$2*(N225-1))),IF(M225="PLACED",((((N225-1)*J225)*'results log'!$B$2)-'results log'!$B$2),IF(J225=0,-'results log'!$B$2,IF(J225=0,-'results log'!$B$2,-('results log'!$B$2*2)))))))*E225))</f>
        <v>0</v>
      </c>
      <c r="R225" s="27">
        <f>IF(ISBLANK(M225),,IF(U225&lt;&gt;1,((IF(M225="WON-EW",(((K225-1)*'results log'!$B$2)*(1-$B$3))+(((L225-1)*'results log'!$B$2)*(1-$B$3)),IF(M225="WON",(((K225-1)*'results log'!$B$2)*(1-$B$3)),IF(M225="PLACED",(((L225-1)*'results log'!$B$2)*(1-$B$3))-'results log'!$B$2,IF(J225=0,-'results log'!$B$2,-('results log'!$B$2*2))))))*E225),0))</f>
        <v>0</v>
      </c>
      <c r="U225">
        <f t="shared" si="7"/>
        <v>1</v>
      </c>
    </row>
    <row r="226" spans="8:21" ht="16" x14ac:dyDescent="0.2">
      <c r="H226" s="22"/>
      <c r="I226" s="22"/>
      <c r="J226" s="22"/>
      <c r="M226" s="17"/>
      <c r="N226" s="26">
        <f>((G226-1)*(1-(IF(H226="no",0,'results log'!$B$3)))+1)</f>
        <v>5.0000000000000044E-2</v>
      </c>
      <c r="O226" s="26">
        <f t="shared" si="8"/>
        <v>0</v>
      </c>
      <c r="P226" s="28">
        <f>IF(ISBLANK(M226),,IF(ISBLANK(F226),,(IF(M226="WON-EW",((((F226-1)*J226)*'results log'!$B$2)+('results log'!$B$2*(F226-1))),IF(M226="WON",((((F226-1)*J226)*'results log'!$B$2)+('results log'!$B$2*(F226-1))),IF(M226="PLACED",((((F226-1)*J226)*'results log'!$B$2)-'results log'!$B$2),IF(J226=0,-'results log'!$B$2,IF(J226=0,-'results log'!$B$2,-('results log'!$B$2*2)))))))*E226))</f>
        <v>0</v>
      </c>
      <c r="Q226" s="27">
        <f>IF(ISBLANK(M226),,IF(ISBLANK(G226),,(IF(M226="WON-EW",((((N226-1)*J226)*'results log'!$B$2)+('results log'!$B$2*(N226-1))),IF(M226="WON",((((N226-1)*J226)*'results log'!$B$2)+('results log'!$B$2*(N226-1))),IF(M226="PLACED",((((N226-1)*J226)*'results log'!$B$2)-'results log'!$B$2),IF(J226=0,-'results log'!$B$2,IF(J226=0,-'results log'!$B$2,-('results log'!$B$2*2)))))))*E226))</f>
        <v>0</v>
      </c>
      <c r="R226" s="27">
        <f>IF(ISBLANK(M226),,IF(U226&lt;&gt;1,((IF(M226="WON-EW",(((K226-1)*'results log'!$B$2)*(1-$B$3))+(((L226-1)*'results log'!$B$2)*(1-$B$3)),IF(M226="WON",(((K226-1)*'results log'!$B$2)*(1-$B$3)),IF(M226="PLACED",(((L226-1)*'results log'!$B$2)*(1-$B$3))-'results log'!$B$2,IF(J226=0,-'results log'!$B$2,-('results log'!$B$2*2))))))*E226),0))</f>
        <v>0</v>
      </c>
      <c r="U226">
        <f t="shared" si="7"/>
        <v>1</v>
      </c>
    </row>
    <row r="227" spans="8:21" ht="16" x14ac:dyDescent="0.2">
      <c r="H227" s="22"/>
      <c r="I227" s="22"/>
      <c r="J227" s="22"/>
      <c r="M227" s="17"/>
      <c r="N227" s="26">
        <f>((G227-1)*(1-(IF(H227="no",0,'results log'!$B$3)))+1)</f>
        <v>5.0000000000000044E-2</v>
      </c>
      <c r="O227" s="26">
        <f t="shared" si="8"/>
        <v>0</v>
      </c>
      <c r="P227" s="28">
        <f>IF(ISBLANK(M227),,IF(ISBLANK(F227),,(IF(M227="WON-EW",((((F227-1)*J227)*'results log'!$B$2)+('results log'!$B$2*(F227-1))),IF(M227="WON",((((F227-1)*J227)*'results log'!$B$2)+('results log'!$B$2*(F227-1))),IF(M227="PLACED",((((F227-1)*J227)*'results log'!$B$2)-'results log'!$B$2),IF(J227=0,-'results log'!$B$2,IF(J227=0,-'results log'!$B$2,-('results log'!$B$2*2)))))))*E227))</f>
        <v>0</v>
      </c>
      <c r="Q227" s="27">
        <f>IF(ISBLANK(M227),,IF(ISBLANK(G227),,(IF(M227="WON-EW",((((N227-1)*J227)*'results log'!$B$2)+('results log'!$B$2*(N227-1))),IF(M227="WON",((((N227-1)*J227)*'results log'!$B$2)+('results log'!$B$2*(N227-1))),IF(M227="PLACED",((((N227-1)*J227)*'results log'!$B$2)-'results log'!$B$2),IF(J227=0,-'results log'!$B$2,IF(J227=0,-'results log'!$B$2,-('results log'!$B$2*2)))))))*E227))</f>
        <v>0</v>
      </c>
      <c r="R227" s="27">
        <f>IF(ISBLANK(M227),,IF(U227&lt;&gt;1,((IF(M227="WON-EW",(((K227-1)*'results log'!$B$2)*(1-$B$3))+(((L227-1)*'results log'!$B$2)*(1-$B$3)),IF(M227="WON",(((K227-1)*'results log'!$B$2)*(1-$B$3)),IF(M227="PLACED",(((L227-1)*'results log'!$B$2)*(1-$B$3))-'results log'!$B$2,IF(J227=0,-'results log'!$B$2,-('results log'!$B$2*2))))))*E227),0))</f>
        <v>0</v>
      </c>
      <c r="U227">
        <f t="shared" si="7"/>
        <v>1</v>
      </c>
    </row>
    <row r="228" spans="8:21" ht="16" x14ac:dyDescent="0.2">
      <c r="H228" s="22"/>
      <c r="I228" s="22"/>
      <c r="J228" s="22"/>
      <c r="M228" s="17"/>
      <c r="N228" s="26">
        <f>((G228-1)*(1-(IF(H228="no",0,'results log'!$B$3)))+1)</f>
        <v>5.0000000000000044E-2</v>
      </c>
      <c r="O228" s="26">
        <f t="shared" si="8"/>
        <v>0</v>
      </c>
      <c r="P228" s="28">
        <f>IF(ISBLANK(M228),,IF(ISBLANK(F228),,(IF(M228="WON-EW",((((F228-1)*J228)*'results log'!$B$2)+('results log'!$B$2*(F228-1))),IF(M228="WON",((((F228-1)*J228)*'results log'!$B$2)+('results log'!$B$2*(F228-1))),IF(M228="PLACED",((((F228-1)*J228)*'results log'!$B$2)-'results log'!$B$2),IF(J228=0,-'results log'!$B$2,IF(J228=0,-'results log'!$B$2,-('results log'!$B$2*2)))))))*E228))</f>
        <v>0</v>
      </c>
      <c r="Q228" s="27">
        <f>IF(ISBLANK(M228),,IF(ISBLANK(G228),,(IF(M228="WON-EW",((((N228-1)*J228)*'results log'!$B$2)+('results log'!$B$2*(N228-1))),IF(M228="WON",((((N228-1)*J228)*'results log'!$B$2)+('results log'!$B$2*(N228-1))),IF(M228="PLACED",((((N228-1)*J228)*'results log'!$B$2)-'results log'!$B$2),IF(J228=0,-'results log'!$B$2,IF(J228=0,-'results log'!$B$2,-('results log'!$B$2*2)))))))*E228))</f>
        <v>0</v>
      </c>
      <c r="R228" s="27">
        <f>IF(ISBLANK(M228),,IF(U228&lt;&gt;1,((IF(M228="WON-EW",(((K228-1)*'results log'!$B$2)*(1-$B$3))+(((L228-1)*'results log'!$B$2)*(1-$B$3)),IF(M228="WON",(((K228-1)*'results log'!$B$2)*(1-$B$3)),IF(M228="PLACED",(((L228-1)*'results log'!$B$2)*(1-$B$3))-'results log'!$B$2,IF(J228=0,-'results log'!$B$2,-('results log'!$B$2*2))))))*E228),0))</f>
        <v>0</v>
      </c>
      <c r="U228">
        <f t="shared" si="7"/>
        <v>1</v>
      </c>
    </row>
    <row r="229" spans="8:21" ht="16" x14ac:dyDescent="0.2">
      <c r="H229" s="22"/>
      <c r="I229" s="22"/>
      <c r="J229" s="22"/>
      <c r="M229" s="17"/>
      <c r="N229" s="26">
        <f>((G229-1)*(1-(IF(H229="no",0,'results log'!$B$3)))+1)</f>
        <v>5.0000000000000044E-2</v>
      </c>
      <c r="O229" s="26">
        <f t="shared" si="8"/>
        <v>0</v>
      </c>
      <c r="P229" s="28">
        <f>IF(ISBLANK(M229),,IF(ISBLANK(F229),,(IF(M229="WON-EW",((((F229-1)*J229)*'results log'!$B$2)+('results log'!$B$2*(F229-1))),IF(M229="WON",((((F229-1)*J229)*'results log'!$B$2)+('results log'!$B$2*(F229-1))),IF(M229="PLACED",((((F229-1)*J229)*'results log'!$B$2)-'results log'!$B$2),IF(J229=0,-'results log'!$B$2,IF(J229=0,-'results log'!$B$2,-('results log'!$B$2*2)))))))*E229))</f>
        <v>0</v>
      </c>
      <c r="Q229" s="27">
        <f>IF(ISBLANK(M229),,IF(ISBLANK(G229),,(IF(M229="WON-EW",((((N229-1)*J229)*'results log'!$B$2)+('results log'!$B$2*(N229-1))),IF(M229="WON",((((N229-1)*J229)*'results log'!$B$2)+('results log'!$B$2*(N229-1))),IF(M229="PLACED",((((N229-1)*J229)*'results log'!$B$2)-'results log'!$B$2),IF(J229=0,-'results log'!$B$2,IF(J229=0,-'results log'!$B$2,-('results log'!$B$2*2)))))))*E229))</f>
        <v>0</v>
      </c>
      <c r="R229" s="27">
        <f>IF(ISBLANK(M229),,IF(U229&lt;&gt;1,((IF(M229="WON-EW",(((K229-1)*'results log'!$B$2)*(1-$B$3))+(((L229-1)*'results log'!$B$2)*(1-$B$3)),IF(M229="WON",(((K229-1)*'results log'!$B$2)*(1-$B$3)),IF(M229="PLACED",(((L229-1)*'results log'!$B$2)*(1-$B$3))-'results log'!$B$2,IF(J229=0,-'results log'!$B$2,-('results log'!$B$2*2))))))*E229),0))</f>
        <v>0</v>
      </c>
      <c r="U229">
        <f t="shared" si="7"/>
        <v>1</v>
      </c>
    </row>
    <row r="230" spans="8:21" ht="16" x14ac:dyDescent="0.2">
      <c r="H230" s="22"/>
      <c r="I230" s="22"/>
      <c r="J230" s="22"/>
      <c r="M230" s="17"/>
      <c r="N230" s="26">
        <f>((G230-1)*(1-(IF(H230="no",0,'results log'!$B$3)))+1)</f>
        <v>5.0000000000000044E-2</v>
      </c>
      <c r="O230" s="26">
        <f t="shared" si="8"/>
        <v>0</v>
      </c>
      <c r="P230" s="28">
        <f>IF(ISBLANK(M230),,IF(ISBLANK(F230),,(IF(M230="WON-EW",((((F230-1)*J230)*'results log'!$B$2)+('results log'!$B$2*(F230-1))),IF(M230="WON",((((F230-1)*J230)*'results log'!$B$2)+('results log'!$B$2*(F230-1))),IF(M230="PLACED",((((F230-1)*J230)*'results log'!$B$2)-'results log'!$B$2),IF(J230=0,-'results log'!$B$2,IF(J230=0,-'results log'!$B$2,-('results log'!$B$2*2)))))))*E230))</f>
        <v>0</v>
      </c>
      <c r="Q230" s="27">
        <f>IF(ISBLANK(M230),,IF(ISBLANK(G230),,(IF(M230="WON-EW",((((N230-1)*J230)*'results log'!$B$2)+('results log'!$B$2*(N230-1))),IF(M230="WON",((((N230-1)*J230)*'results log'!$B$2)+('results log'!$B$2*(N230-1))),IF(M230="PLACED",((((N230-1)*J230)*'results log'!$B$2)-'results log'!$B$2),IF(J230=0,-'results log'!$B$2,IF(J230=0,-'results log'!$B$2,-('results log'!$B$2*2)))))))*E230))</f>
        <v>0</v>
      </c>
      <c r="R230" s="27">
        <f>IF(ISBLANK(M230),,IF(U230&lt;&gt;1,((IF(M230="WON-EW",(((K230-1)*'results log'!$B$2)*(1-$B$3))+(((L230-1)*'results log'!$B$2)*(1-$B$3)),IF(M230="WON",(((K230-1)*'results log'!$B$2)*(1-$B$3)),IF(M230="PLACED",(((L230-1)*'results log'!$B$2)*(1-$B$3))-'results log'!$B$2,IF(J230=0,-'results log'!$B$2,-('results log'!$B$2*2))))))*E230),0))</f>
        <v>0</v>
      </c>
      <c r="U230">
        <f t="shared" si="7"/>
        <v>1</v>
      </c>
    </row>
    <row r="231" spans="8:21" ht="16" x14ac:dyDescent="0.2">
      <c r="H231" s="22"/>
      <c r="I231" s="22"/>
      <c r="J231" s="22"/>
      <c r="M231" s="17"/>
      <c r="N231" s="26">
        <f>((G231-1)*(1-(IF(H231="no",0,'results log'!$B$3)))+1)</f>
        <v>5.0000000000000044E-2</v>
      </c>
      <c r="O231" s="26">
        <f t="shared" si="8"/>
        <v>0</v>
      </c>
      <c r="P231" s="28">
        <f>IF(ISBLANK(M231),,IF(ISBLANK(F231),,(IF(M231="WON-EW",((((F231-1)*J231)*'results log'!$B$2)+('results log'!$B$2*(F231-1))),IF(M231="WON",((((F231-1)*J231)*'results log'!$B$2)+('results log'!$B$2*(F231-1))),IF(M231="PLACED",((((F231-1)*J231)*'results log'!$B$2)-'results log'!$B$2),IF(J231=0,-'results log'!$B$2,IF(J231=0,-'results log'!$B$2,-('results log'!$B$2*2)))))))*E231))</f>
        <v>0</v>
      </c>
      <c r="Q231" s="27">
        <f>IF(ISBLANK(M231),,IF(ISBLANK(G231),,(IF(M231="WON-EW",((((N231-1)*J231)*'results log'!$B$2)+('results log'!$B$2*(N231-1))),IF(M231="WON",((((N231-1)*J231)*'results log'!$B$2)+('results log'!$B$2*(N231-1))),IF(M231="PLACED",((((N231-1)*J231)*'results log'!$B$2)-'results log'!$B$2),IF(J231=0,-'results log'!$B$2,IF(J231=0,-'results log'!$B$2,-('results log'!$B$2*2)))))))*E231))</f>
        <v>0</v>
      </c>
      <c r="R231" s="27">
        <f>IF(ISBLANK(M231),,IF(U231&lt;&gt;1,((IF(M231="WON-EW",(((K231-1)*'results log'!$B$2)*(1-$B$3))+(((L231-1)*'results log'!$B$2)*(1-$B$3)),IF(M231="WON",(((K231-1)*'results log'!$B$2)*(1-$B$3)),IF(M231="PLACED",(((L231-1)*'results log'!$B$2)*(1-$B$3))-'results log'!$B$2,IF(J231=0,-'results log'!$B$2,-('results log'!$B$2*2))))))*E231),0))</f>
        <v>0</v>
      </c>
      <c r="U231">
        <f t="shared" si="7"/>
        <v>1</v>
      </c>
    </row>
    <row r="232" spans="8:21" ht="16" x14ac:dyDescent="0.2">
      <c r="H232" s="22"/>
      <c r="I232" s="22"/>
      <c r="J232" s="22"/>
      <c r="M232" s="17"/>
      <c r="N232" s="26">
        <f>((G232-1)*(1-(IF(H232="no",0,'results log'!$B$3)))+1)</f>
        <v>5.0000000000000044E-2</v>
      </c>
      <c r="O232" s="26">
        <f t="shared" si="8"/>
        <v>0</v>
      </c>
      <c r="P232" s="28">
        <f>IF(ISBLANK(M232),,IF(ISBLANK(F232),,(IF(M232="WON-EW",((((F232-1)*J232)*'results log'!$B$2)+('results log'!$B$2*(F232-1))),IF(M232="WON",((((F232-1)*J232)*'results log'!$B$2)+('results log'!$B$2*(F232-1))),IF(M232="PLACED",((((F232-1)*J232)*'results log'!$B$2)-'results log'!$B$2),IF(J232=0,-'results log'!$B$2,IF(J232=0,-'results log'!$B$2,-('results log'!$B$2*2)))))))*E232))</f>
        <v>0</v>
      </c>
      <c r="Q232" s="27">
        <f>IF(ISBLANK(M232),,IF(ISBLANK(G232),,(IF(M232="WON-EW",((((N232-1)*J232)*'results log'!$B$2)+('results log'!$B$2*(N232-1))),IF(M232="WON",((((N232-1)*J232)*'results log'!$B$2)+('results log'!$B$2*(N232-1))),IF(M232="PLACED",((((N232-1)*J232)*'results log'!$B$2)-'results log'!$B$2),IF(J232=0,-'results log'!$B$2,IF(J232=0,-'results log'!$B$2,-('results log'!$B$2*2)))))))*E232))</f>
        <v>0</v>
      </c>
      <c r="R232" s="27">
        <f>IF(ISBLANK(M232),,IF(U232&lt;&gt;1,((IF(M232="WON-EW",(((K232-1)*'results log'!$B$2)*(1-$B$3))+(((L232-1)*'results log'!$B$2)*(1-$B$3)),IF(M232="WON",(((K232-1)*'results log'!$B$2)*(1-$B$3)),IF(M232="PLACED",(((L232-1)*'results log'!$B$2)*(1-$B$3))-'results log'!$B$2,IF(J232=0,-'results log'!$B$2,-('results log'!$B$2*2))))))*E232),0))</f>
        <v>0</v>
      </c>
      <c r="U232">
        <f t="shared" si="7"/>
        <v>1</v>
      </c>
    </row>
    <row r="233" spans="8:21" ht="16" x14ac:dyDescent="0.2">
      <c r="H233" s="22"/>
      <c r="I233" s="22"/>
      <c r="J233" s="22"/>
      <c r="M233" s="17"/>
      <c r="N233" s="26">
        <f>((G233-1)*(1-(IF(H233="no",0,'results log'!$B$3)))+1)</f>
        <v>5.0000000000000044E-2</v>
      </c>
      <c r="O233" s="26">
        <f t="shared" si="8"/>
        <v>0</v>
      </c>
      <c r="P233" s="28">
        <f>IF(ISBLANK(M233),,IF(ISBLANK(F233),,(IF(M233="WON-EW",((((F233-1)*J233)*'results log'!$B$2)+('results log'!$B$2*(F233-1))),IF(M233="WON",((((F233-1)*J233)*'results log'!$B$2)+('results log'!$B$2*(F233-1))),IF(M233="PLACED",((((F233-1)*J233)*'results log'!$B$2)-'results log'!$B$2),IF(J233=0,-'results log'!$B$2,IF(J233=0,-'results log'!$B$2,-('results log'!$B$2*2)))))))*E233))</f>
        <v>0</v>
      </c>
      <c r="Q233" s="27">
        <f>IF(ISBLANK(M233),,IF(ISBLANK(G233),,(IF(M233="WON-EW",((((N233-1)*J233)*'results log'!$B$2)+('results log'!$B$2*(N233-1))),IF(M233="WON",((((N233-1)*J233)*'results log'!$B$2)+('results log'!$B$2*(N233-1))),IF(M233="PLACED",((((N233-1)*J233)*'results log'!$B$2)-'results log'!$B$2),IF(J233=0,-'results log'!$B$2,IF(J233=0,-'results log'!$B$2,-('results log'!$B$2*2)))))))*E233))</f>
        <v>0</v>
      </c>
      <c r="R233" s="27">
        <f>IF(ISBLANK(M233),,IF(U233&lt;&gt;1,((IF(M233="WON-EW",(((K233-1)*'results log'!$B$2)*(1-$B$3))+(((L233-1)*'results log'!$B$2)*(1-$B$3)),IF(M233="WON",(((K233-1)*'results log'!$B$2)*(1-$B$3)),IF(M233="PLACED",(((L233-1)*'results log'!$B$2)*(1-$B$3))-'results log'!$B$2,IF(J233=0,-'results log'!$B$2,-('results log'!$B$2*2))))))*E233),0))</f>
        <v>0</v>
      </c>
      <c r="U233">
        <f t="shared" si="7"/>
        <v>1</v>
      </c>
    </row>
    <row r="234" spans="8:21" ht="16" x14ac:dyDescent="0.2">
      <c r="H234" s="22"/>
      <c r="I234" s="22"/>
      <c r="J234" s="22"/>
      <c r="M234" s="17"/>
      <c r="N234" s="26">
        <f>((G234-1)*(1-(IF(H234="no",0,'results log'!$B$3)))+1)</f>
        <v>5.0000000000000044E-2</v>
      </c>
      <c r="O234" s="26">
        <f t="shared" si="8"/>
        <v>0</v>
      </c>
      <c r="P234" s="28">
        <f>IF(ISBLANK(M234),,IF(ISBLANK(F234),,(IF(M234="WON-EW",((((F234-1)*J234)*'results log'!$B$2)+('results log'!$B$2*(F234-1))),IF(M234="WON",((((F234-1)*J234)*'results log'!$B$2)+('results log'!$B$2*(F234-1))),IF(M234="PLACED",((((F234-1)*J234)*'results log'!$B$2)-'results log'!$B$2),IF(J234=0,-'results log'!$B$2,IF(J234=0,-'results log'!$B$2,-('results log'!$B$2*2)))))))*E234))</f>
        <v>0</v>
      </c>
      <c r="Q234" s="27">
        <f>IF(ISBLANK(M234),,IF(ISBLANK(G234),,(IF(M234="WON-EW",((((N234-1)*J234)*'results log'!$B$2)+('results log'!$B$2*(N234-1))),IF(M234="WON",((((N234-1)*J234)*'results log'!$B$2)+('results log'!$B$2*(N234-1))),IF(M234="PLACED",((((N234-1)*J234)*'results log'!$B$2)-'results log'!$B$2),IF(J234=0,-'results log'!$B$2,IF(J234=0,-'results log'!$B$2,-('results log'!$B$2*2)))))))*E234))</f>
        <v>0</v>
      </c>
      <c r="R234" s="27">
        <f>IF(ISBLANK(M234),,IF(U234&lt;&gt;1,((IF(M234="WON-EW",(((K234-1)*'results log'!$B$2)*(1-$B$3))+(((L234-1)*'results log'!$B$2)*(1-$B$3)),IF(M234="WON",(((K234-1)*'results log'!$B$2)*(1-$B$3)),IF(M234="PLACED",(((L234-1)*'results log'!$B$2)*(1-$B$3))-'results log'!$B$2,IF(J234=0,-'results log'!$B$2,-('results log'!$B$2*2))))))*E234),0))</f>
        <v>0</v>
      </c>
      <c r="U234">
        <f t="shared" si="7"/>
        <v>1</v>
      </c>
    </row>
    <row r="235" spans="8:21" ht="16" x14ac:dyDescent="0.2">
      <c r="H235" s="22"/>
      <c r="I235" s="22"/>
      <c r="J235" s="22"/>
      <c r="M235" s="17"/>
      <c r="N235" s="26">
        <f>((G235-1)*(1-(IF(H235="no",0,'results log'!$B$3)))+1)</f>
        <v>5.0000000000000044E-2</v>
      </c>
      <c r="O235" s="26">
        <f t="shared" si="8"/>
        <v>0</v>
      </c>
      <c r="P235" s="28">
        <f>IF(ISBLANK(M235),,IF(ISBLANK(F235),,(IF(M235="WON-EW",((((F235-1)*J235)*'results log'!$B$2)+('results log'!$B$2*(F235-1))),IF(M235="WON",((((F235-1)*J235)*'results log'!$B$2)+('results log'!$B$2*(F235-1))),IF(M235="PLACED",((((F235-1)*J235)*'results log'!$B$2)-'results log'!$B$2),IF(J235=0,-'results log'!$B$2,IF(J235=0,-'results log'!$B$2,-('results log'!$B$2*2)))))))*E235))</f>
        <v>0</v>
      </c>
      <c r="Q235" s="27">
        <f>IF(ISBLANK(M235),,IF(ISBLANK(G235),,(IF(M235="WON-EW",((((N235-1)*J235)*'results log'!$B$2)+('results log'!$B$2*(N235-1))),IF(M235="WON",((((N235-1)*J235)*'results log'!$B$2)+('results log'!$B$2*(N235-1))),IF(M235="PLACED",((((N235-1)*J235)*'results log'!$B$2)-'results log'!$B$2),IF(J235=0,-'results log'!$B$2,IF(J235=0,-'results log'!$B$2,-('results log'!$B$2*2)))))))*E235))</f>
        <v>0</v>
      </c>
      <c r="R235" s="27">
        <f>IF(ISBLANK(M235),,IF(U235&lt;&gt;1,((IF(M235="WON-EW",(((K235-1)*'results log'!$B$2)*(1-$B$3))+(((L235-1)*'results log'!$B$2)*(1-$B$3)),IF(M235="WON",(((K235-1)*'results log'!$B$2)*(1-$B$3)),IF(M235="PLACED",(((L235-1)*'results log'!$B$2)*(1-$B$3))-'results log'!$B$2,IF(J235=0,-'results log'!$B$2,-('results log'!$B$2*2))))))*E235),0))</f>
        <v>0</v>
      </c>
      <c r="U235">
        <f t="shared" si="7"/>
        <v>1</v>
      </c>
    </row>
    <row r="236" spans="8:21" ht="16" x14ac:dyDescent="0.2">
      <c r="H236" s="22"/>
      <c r="I236" s="22"/>
      <c r="J236" s="22"/>
      <c r="M236" s="17"/>
      <c r="N236" s="26">
        <f>((G236-1)*(1-(IF(H236="no",0,'results log'!$B$3)))+1)</f>
        <v>5.0000000000000044E-2</v>
      </c>
      <c r="O236" s="26">
        <f t="shared" si="8"/>
        <v>0</v>
      </c>
      <c r="P236" s="28">
        <f>IF(ISBLANK(M236),,IF(ISBLANK(F236),,(IF(M236="WON-EW",((((F236-1)*J236)*'results log'!$B$2)+('results log'!$B$2*(F236-1))),IF(M236="WON",((((F236-1)*J236)*'results log'!$B$2)+('results log'!$B$2*(F236-1))),IF(M236="PLACED",((((F236-1)*J236)*'results log'!$B$2)-'results log'!$B$2),IF(J236=0,-'results log'!$B$2,IF(J236=0,-'results log'!$B$2,-('results log'!$B$2*2)))))))*E236))</f>
        <v>0</v>
      </c>
      <c r="Q236" s="27">
        <f>IF(ISBLANK(M236),,IF(ISBLANK(G236),,(IF(M236="WON-EW",((((N236-1)*J236)*'results log'!$B$2)+('results log'!$B$2*(N236-1))),IF(M236="WON",((((N236-1)*J236)*'results log'!$B$2)+('results log'!$B$2*(N236-1))),IF(M236="PLACED",((((N236-1)*J236)*'results log'!$B$2)-'results log'!$B$2),IF(J236=0,-'results log'!$B$2,IF(J236=0,-'results log'!$B$2,-('results log'!$B$2*2)))))))*E236))</f>
        <v>0</v>
      </c>
      <c r="R236" s="27">
        <f>IF(ISBLANK(M236),,IF(U236&lt;&gt;1,((IF(M236="WON-EW",(((K236-1)*'results log'!$B$2)*(1-$B$3))+(((L236-1)*'results log'!$B$2)*(1-$B$3)),IF(M236="WON",(((K236-1)*'results log'!$B$2)*(1-$B$3)),IF(M236="PLACED",(((L236-1)*'results log'!$B$2)*(1-$B$3))-'results log'!$B$2,IF(J236=0,-'results log'!$B$2,-('results log'!$B$2*2))))))*E236),0))</f>
        <v>0</v>
      </c>
      <c r="U236">
        <f t="shared" si="7"/>
        <v>1</v>
      </c>
    </row>
    <row r="237" spans="8:21" ht="16" x14ac:dyDescent="0.2">
      <c r="H237" s="22"/>
      <c r="I237" s="22"/>
      <c r="J237" s="22"/>
      <c r="M237" s="17"/>
      <c r="N237" s="26">
        <f>((G237-1)*(1-(IF(H237="no",0,'results log'!$B$3)))+1)</f>
        <v>5.0000000000000044E-2</v>
      </c>
      <c r="O237" s="26">
        <f t="shared" si="8"/>
        <v>0</v>
      </c>
      <c r="P237" s="28">
        <f>IF(ISBLANK(M237),,IF(ISBLANK(F237),,(IF(M237="WON-EW",((((F237-1)*J237)*'results log'!$B$2)+('results log'!$B$2*(F237-1))),IF(M237="WON",((((F237-1)*J237)*'results log'!$B$2)+('results log'!$B$2*(F237-1))),IF(M237="PLACED",((((F237-1)*J237)*'results log'!$B$2)-'results log'!$B$2),IF(J237=0,-'results log'!$B$2,IF(J237=0,-'results log'!$B$2,-('results log'!$B$2*2)))))))*E237))</f>
        <v>0</v>
      </c>
      <c r="Q237" s="27">
        <f>IF(ISBLANK(M237),,IF(ISBLANK(G237),,(IF(M237="WON-EW",((((N237-1)*J237)*'results log'!$B$2)+('results log'!$B$2*(N237-1))),IF(M237="WON",((((N237-1)*J237)*'results log'!$B$2)+('results log'!$B$2*(N237-1))),IF(M237="PLACED",((((N237-1)*J237)*'results log'!$B$2)-'results log'!$B$2),IF(J237=0,-'results log'!$B$2,IF(J237=0,-'results log'!$B$2,-('results log'!$B$2*2)))))))*E237))</f>
        <v>0</v>
      </c>
      <c r="R237" s="27">
        <f>IF(ISBLANK(M237),,IF(U237&lt;&gt;1,((IF(M237="WON-EW",(((K237-1)*'results log'!$B$2)*(1-$B$3))+(((L237-1)*'results log'!$B$2)*(1-$B$3)),IF(M237="WON",(((K237-1)*'results log'!$B$2)*(1-$B$3)),IF(M237="PLACED",(((L237-1)*'results log'!$B$2)*(1-$B$3))-'results log'!$B$2,IF(J237=0,-'results log'!$B$2,-('results log'!$B$2*2))))))*E237),0))</f>
        <v>0</v>
      </c>
      <c r="U237">
        <f t="shared" si="7"/>
        <v>1</v>
      </c>
    </row>
    <row r="238" spans="8:21" ht="16" x14ac:dyDescent="0.2">
      <c r="H238" s="22"/>
      <c r="I238" s="22"/>
      <c r="J238" s="22"/>
      <c r="M238" s="17"/>
      <c r="N238" s="26">
        <f>((G238-1)*(1-(IF(H238="no",0,'results log'!$B$3)))+1)</f>
        <v>5.0000000000000044E-2</v>
      </c>
      <c r="O238" s="26">
        <f t="shared" si="8"/>
        <v>0</v>
      </c>
      <c r="P238" s="28">
        <f>IF(ISBLANK(M238),,IF(ISBLANK(F238),,(IF(M238="WON-EW",((((F238-1)*J238)*'results log'!$B$2)+('results log'!$B$2*(F238-1))),IF(M238="WON",((((F238-1)*J238)*'results log'!$B$2)+('results log'!$B$2*(F238-1))),IF(M238="PLACED",((((F238-1)*J238)*'results log'!$B$2)-'results log'!$B$2),IF(J238=0,-'results log'!$B$2,IF(J238=0,-'results log'!$B$2,-('results log'!$B$2*2)))))))*E238))</f>
        <v>0</v>
      </c>
      <c r="Q238" s="27">
        <f>IF(ISBLANK(M238),,IF(ISBLANK(G238),,(IF(M238="WON-EW",((((N238-1)*J238)*'results log'!$B$2)+('results log'!$B$2*(N238-1))),IF(M238="WON",((((N238-1)*J238)*'results log'!$B$2)+('results log'!$B$2*(N238-1))),IF(M238="PLACED",((((N238-1)*J238)*'results log'!$B$2)-'results log'!$B$2),IF(J238=0,-'results log'!$B$2,IF(J238=0,-'results log'!$B$2,-('results log'!$B$2*2)))))))*E238))</f>
        <v>0</v>
      </c>
      <c r="R238" s="27">
        <f>IF(ISBLANK(M238),,IF(U238&lt;&gt;1,((IF(M238="WON-EW",(((K238-1)*'results log'!$B$2)*(1-$B$3))+(((L238-1)*'results log'!$B$2)*(1-$B$3)),IF(M238="WON",(((K238-1)*'results log'!$B$2)*(1-$B$3)),IF(M238="PLACED",(((L238-1)*'results log'!$B$2)*(1-$B$3))-'results log'!$B$2,IF(J238=0,-'results log'!$B$2,-('results log'!$B$2*2))))))*E238),0))</f>
        <v>0</v>
      </c>
      <c r="U238">
        <f t="shared" si="7"/>
        <v>1</v>
      </c>
    </row>
    <row r="239" spans="8:21" ht="16" x14ac:dyDescent="0.2">
      <c r="H239" s="22"/>
      <c r="I239" s="22"/>
      <c r="J239" s="22"/>
      <c r="M239" s="17"/>
      <c r="N239" s="26">
        <f>((G239-1)*(1-(IF(H239="no",0,'results log'!$B$3)))+1)</f>
        <v>5.0000000000000044E-2</v>
      </c>
      <c r="O239" s="26">
        <f t="shared" si="8"/>
        <v>0</v>
      </c>
      <c r="P239" s="28">
        <f>IF(ISBLANK(M239),,IF(ISBLANK(F239),,(IF(M239="WON-EW",((((F239-1)*J239)*'results log'!$B$2)+('results log'!$B$2*(F239-1))),IF(M239="WON",((((F239-1)*J239)*'results log'!$B$2)+('results log'!$B$2*(F239-1))),IF(M239="PLACED",((((F239-1)*J239)*'results log'!$B$2)-'results log'!$B$2),IF(J239=0,-'results log'!$B$2,IF(J239=0,-'results log'!$B$2,-('results log'!$B$2*2)))))))*E239))</f>
        <v>0</v>
      </c>
      <c r="Q239" s="27">
        <f>IF(ISBLANK(M239),,IF(ISBLANK(G239),,(IF(M239="WON-EW",((((N239-1)*J239)*'results log'!$B$2)+('results log'!$B$2*(N239-1))),IF(M239="WON",((((N239-1)*J239)*'results log'!$B$2)+('results log'!$B$2*(N239-1))),IF(M239="PLACED",((((N239-1)*J239)*'results log'!$B$2)-'results log'!$B$2),IF(J239=0,-'results log'!$B$2,IF(J239=0,-'results log'!$B$2,-('results log'!$B$2*2)))))))*E239))</f>
        <v>0</v>
      </c>
      <c r="R239" s="27">
        <f>IF(ISBLANK(M239),,IF(U239&lt;&gt;1,((IF(M239="WON-EW",(((K239-1)*'results log'!$B$2)*(1-$B$3))+(((L239-1)*'results log'!$B$2)*(1-$B$3)),IF(M239="WON",(((K239-1)*'results log'!$B$2)*(1-$B$3)),IF(M239="PLACED",(((L239-1)*'results log'!$B$2)*(1-$B$3))-'results log'!$B$2,IF(J239=0,-'results log'!$B$2,-('results log'!$B$2*2))))))*E239),0))</f>
        <v>0</v>
      </c>
      <c r="U239">
        <f t="shared" si="7"/>
        <v>1</v>
      </c>
    </row>
    <row r="240" spans="8:21" ht="16" x14ac:dyDescent="0.2">
      <c r="H240" s="22"/>
      <c r="I240" s="22"/>
      <c r="J240" s="22"/>
      <c r="M240" s="17"/>
      <c r="N240" s="26">
        <f>((G240-1)*(1-(IF(H240="no",0,'results log'!$B$3)))+1)</f>
        <v>5.0000000000000044E-2</v>
      </c>
      <c r="O240" s="26">
        <f t="shared" si="8"/>
        <v>0</v>
      </c>
      <c r="P240" s="28">
        <f>IF(ISBLANK(M240),,IF(ISBLANK(F240),,(IF(M240="WON-EW",((((F240-1)*J240)*'results log'!$B$2)+('results log'!$B$2*(F240-1))),IF(M240="WON",((((F240-1)*J240)*'results log'!$B$2)+('results log'!$B$2*(F240-1))),IF(M240="PLACED",((((F240-1)*J240)*'results log'!$B$2)-'results log'!$B$2),IF(J240=0,-'results log'!$B$2,IF(J240=0,-'results log'!$B$2,-('results log'!$B$2*2)))))))*E240))</f>
        <v>0</v>
      </c>
      <c r="Q240" s="27">
        <f>IF(ISBLANK(M240),,IF(ISBLANK(G240),,(IF(M240="WON-EW",((((N240-1)*J240)*'results log'!$B$2)+('results log'!$B$2*(N240-1))),IF(M240="WON",((((N240-1)*J240)*'results log'!$B$2)+('results log'!$B$2*(N240-1))),IF(M240="PLACED",((((N240-1)*J240)*'results log'!$B$2)-'results log'!$B$2),IF(J240=0,-'results log'!$B$2,IF(J240=0,-'results log'!$B$2,-('results log'!$B$2*2)))))))*E240))</f>
        <v>0</v>
      </c>
      <c r="R240" s="27">
        <f>IF(ISBLANK(M240),,IF(U240&lt;&gt;1,((IF(M240="WON-EW",(((K240-1)*'results log'!$B$2)*(1-$B$3))+(((L240-1)*'results log'!$B$2)*(1-$B$3)),IF(M240="WON",(((K240-1)*'results log'!$B$2)*(1-$B$3)),IF(M240="PLACED",(((L240-1)*'results log'!$B$2)*(1-$B$3))-'results log'!$B$2,IF(J240=0,-'results log'!$B$2,-('results log'!$B$2*2))))))*E240),0))</f>
        <v>0</v>
      </c>
      <c r="U240">
        <f t="shared" si="7"/>
        <v>1</v>
      </c>
    </row>
    <row r="241" spans="8:21" ht="16" x14ac:dyDescent="0.2">
      <c r="H241" s="22"/>
      <c r="I241" s="22"/>
      <c r="J241" s="22"/>
      <c r="M241" s="17"/>
      <c r="N241" s="26">
        <f>((G241-1)*(1-(IF(H241="no",0,'results log'!$B$3)))+1)</f>
        <v>5.0000000000000044E-2</v>
      </c>
      <c r="O241" s="26">
        <f t="shared" si="8"/>
        <v>0</v>
      </c>
      <c r="P241" s="28">
        <f>IF(ISBLANK(M241),,IF(ISBLANK(F241),,(IF(M241="WON-EW",((((F241-1)*J241)*'results log'!$B$2)+('results log'!$B$2*(F241-1))),IF(M241="WON",((((F241-1)*J241)*'results log'!$B$2)+('results log'!$B$2*(F241-1))),IF(M241="PLACED",((((F241-1)*J241)*'results log'!$B$2)-'results log'!$B$2),IF(J241=0,-'results log'!$B$2,IF(J241=0,-'results log'!$B$2,-('results log'!$B$2*2)))))))*E241))</f>
        <v>0</v>
      </c>
      <c r="Q241" s="27">
        <f>IF(ISBLANK(M241),,IF(ISBLANK(G241),,(IF(M241="WON-EW",((((N241-1)*J241)*'results log'!$B$2)+('results log'!$B$2*(N241-1))),IF(M241="WON",((((N241-1)*J241)*'results log'!$B$2)+('results log'!$B$2*(N241-1))),IF(M241="PLACED",((((N241-1)*J241)*'results log'!$B$2)-'results log'!$B$2),IF(J241=0,-'results log'!$B$2,IF(J241=0,-'results log'!$B$2,-('results log'!$B$2*2)))))))*E241))</f>
        <v>0</v>
      </c>
      <c r="R241" s="27">
        <f>IF(ISBLANK(M241),,IF(U241&lt;&gt;1,((IF(M241="WON-EW",(((K241-1)*'results log'!$B$2)*(1-$B$3))+(((L241-1)*'results log'!$B$2)*(1-$B$3)),IF(M241="WON",(((K241-1)*'results log'!$B$2)*(1-$B$3)),IF(M241="PLACED",(((L241-1)*'results log'!$B$2)*(1-$B$3))-'results log'!$B$2,IF(J241=0,-'results log'!$B$2,-('results log'!$B$2*2))))))*E241),0))</f>
        <v>0</v>
      </c>
      <c r="U241">
        <f t="shared" si="7"/>
        <v>1</v>
      </c>
    </row>
    <row r="242" spans="8:21" ht="16" x14ac:dyDescent="0.2">
      <c r="H242" s="22"/>
      <c r="I242" s="22"/>
      <c r="J242" s="22"/>
      <c r="M242" s="17"/>
      <c r="N242" s="26">
        <f>((G242-1)*(1-(IF(H242="no",0,'results log'!$B$3)))+1)</f>
        <v>5.0000000000000044E-2</v>
      </c>
      <c r="O242" s="26">
        <f t="shared" si="8"/>
        <v>0</v>
      </c>
      <c r="P242" s="28">
        <f>IF(ISBLANK(M242),,IF(ISBLANK(F242),,(IF(M242="WON-EW",((((F242-1)*J242)*'results log'!$B$2)+('results log'!$B$2*(F242-1))),IF(M242="WON",((((F242-1)*J242)*'results log'!$B$2)+('results log'!$B$2*(F242-1))),IF(M242="PLACED",((((F242-1)*J242)*'results log'!$B$2)-'results log'!$B$2),IF(J242=0,-'results log'!$B$2,IF(J242=0,-'results log'!$B$2,-('results log'!$B$2*2)))))))*E242))</f>
        <v>0</v>
      </c>
      <c r="Q242" s="27">
        <f>IF(ISBLANK(M242),,IF(ISBLANK(G242),,(IF(M242="WON-EW",((((N242-1)*J242)*'results log'!$B$2)+('results log'!$B$2*(N242-1))),IF(M242="WON",((((N242-1)*J242)*'results log'!$B$2)+('results log'!$B$2*(N242-1))),IF(M242="PLACED",((((N242-1)*J242)*'results log'!$B$2)-'results log'!$B$2),IF(J242=0,-'results log'!$B$2,IF(J242=0,-'results log'!$B$2,-('results log'!$B$2*2)))))))*E242))</f>
        <v>0</v>
      </c>
      <c r="R242" s="27">
        <f>IF(ISBLANK(M242),,IF(U242&lt;&gt;1,((IF(M242="WON-EW",(((K242-1)*'results log'!$B$2)*(1-$B$3))+(((L242-1)*'results log'!$B$2)*(1-$B$3)),IF(M242="WON",(((K242-1)*'results log'!$B$2)*(1-$B$3)),IF(M242="PLACED",(((L242-1)*'results log'!$B$2)*(1-$B$3))-'results log'!$B$2,IF(J242=0,-'results log'!$B$2,-('results log'!$B$2*2))))))*E242),0))</f>
        <v>0</v>
      </c>
      <c r="U242">
        <f t="shared" si="7"/>
        <v>1</v>
      </c>
    </row>
    <row r="243" spans="8:21" ht="16" x14ac:dyDescent="0.2">
      <c r="H243" s="22"/>
      <c r="I243" s="22"/>
      <c r="J243" s="22"/>
      <c r="M243" s="17"/>
      <c r="N243" s="26">
        <f>((G243-1)*(1-(IF(H243="no",0,'results log'!$B$3)))+1)</f>
        <v>5.0000000000000044E-2</v>
      </c>
      <c r="O243" s="26">
        <f t="shared" si="8"/>
        <v>0</v>
      </c>
      <c r="P243" s="28">
        <f>IF(ISBLANK(M243),,IF(ISBLANK(F243),,(IF(M243="WON-EW",((((F243-1)*J243)*'results log'!$B$2)+('results log'!$B$2*(F243-1))),IF(M243="WON",((((F243-1)*J243)*'results log'!$B$2)+('results log'!$B$2*(F243-1))),IF(M243="PLACED",((((F243-1)*J243)*'results log'!$B$2)-'results log'!$B$2),IF(J243=0,-'results log'!$B$2,IF(J243=0,-'results log'!$B$2,-('results log'!$B$2*2)))))))*E243))</f>
        <v>0</v>
      </c>
      <c r="Q243" s="27">
        <f>IF(ISBLANK(M243),,IF(ISBLANK(G243),,(IF(M243="WON-EW",((((N243-1)*J243)*'results log'!$B$2)+('results log'!$B$2*(N243-1))),IF(M243="WON",((((N243-1)*J243)*'results log'!$B$2)+('results log'!$B$2*(N243-1))),IF(M243="PLACED",((((N243-1)*J243)*'results log'!$B$2)-'results log'!$B$2),IF(J243=0,-'results log'!$B$2,IF(J243=0,-'results log'!$B$2,-('results log'!$B$2*2)))))))*E243))</f>
        <v>0</v>
      </c>
      <c r="R243" s="27">
        <f>IF(ISBLANK(M243),,IF(U243&lt;&gt;1,((IF(M243="WON-EW",(((K243-1)*'results log'!$B$2)*(1-$B$3))+(((L243-1)*'results log'!$B$2)*(1-$B$3)),IF(M243="WON",(((K243-1)*'results log'!$B$2)*(1-$B$3)),IF(M243="PLACED",(((L243-1)*'results log'!$B$2)*(1-$B$3))-'results log'!$B$2,IF(J243=0,-'results log'!$B$2,-('results log'!$B$2*2))))))*E243),0))</f>
        <v>0</v>
      </c>
      <c r="U243">
        <f t="shared" si="7"/>
        <v>1</v>
      </c>
    </row>
    <row r="244" spans="8:21" ht="16" x14ac:dyDescent="0.2">
      <c r="H244" s="22"/>
      <c r="I244" s="22"/>
      <c r="J244" s="22"/>
      <c r="M244" s="17"/>
      <c r="N244" s="26">
        <f>((G244-1)*(1-(IF(H244="no",0,'results log'!$B$3)))+1)</f>
        <v>5.0000000000000044E-2</v>
      </c>
      <c r="O244" s="26">
        <f t="shared" si="8"/>
        <v>0</v>
      </c>
      <c r="P244" s="28">
        <f>IF(ISBLANK(M244),,IF(ISBLANK(F244),,(IF(M244="WON-EW",((((F244-1)*J244)*'results log'!$B$2)+('results log'!$B$2*(F244-1))),IF(M244="WON",((((F244-1)*J244)*'results log'!$B$2)+('results log'!$B$2*(F244-1))),IF(M244="PLACED",((((F244-1)*J244)*'results log'!$B$2)-'results log'!$B$2),IF(J244=0,-'results log'!$B$2,IF(J244=0,-'results log'!$B$2,-('results log'!$B$2*2)))))))*E244))</f>
        <v>0</v>
      </c>
      <c r="Q244" s="27">
        <f>IF(ISBLANK(M244),,IF(ISBLANK(G244),,(IF(M244="WON-EW",((((N244-1)*J244)*'results log'!$B$2)+('results log'!$B$2*(N244-1))),IF(M244="WON",((((N244-1)*J244)*'results log'!$B$2)+('results log'!$B$2*(N244-1))),IF(M244="PLACED",((((N244-1)*J244)*'results log'!$B$2)-'results log'!$B$2),IF(J244=0,-'results log'!$B$2,IF(J244=0,-'results log'!$B$2,-('results log'!$B$2*2)))))))*E244))</f>
        <v>0</v>
      </c>
      <c r="R244" s="27">
        <f>IF(ISBLANK(M244),,IF(U244&lt;&gt;1,((IF(M244="WON-EW",(((K244-1)*'results log'!$B$2)*(1-$B$3))+(((L244-1)*'results log'!$B$2)*(1-$B$3)),IF(M244="WON",(((K244-1)*'results log'!$B$2)*(1-$B$3)),IF(M244="PLACED",(((L244-1)*'results log'!$B$2)*(1-$B$3))-'results log'!$B$2,IF(J244=0,-'results log'!$B$2,-('results log'!$B$2*2))))))*E244),0))</f>
        <v>0</v>
      </c>
      <c r="U244">
        <f t="shared" si="7"/>
        <v>1</v>
      </c>
    </row>
    <row r="245" spans="8:21" ht="16" x14ac:dyDescent="0.2">
      <c r="H245" s="22"/>
      <c r="I245" s="22"/>
      <c r="J245" s="22"/>
      <c r="M245" s="17"/>
      <c r="N245" s="26">
        <f>((G245-1)*(1-(IF(H245="no",0,'results log'!$B$3)))+1)</f>
        <v>5.0000000000000044E-2</v>
      </c>
      <c r="O245" s="26">
        <f t="shared" si="8"/>
        <v>0</v>
      </c>
      <c r="P245" s="28">
        <f>IF(ISBLANK(M245),,IF(ISBLANK(F245),,(IF(M245="WON-EW",((((F245-1)*J245)*'results log'!$B$2)+('results log'!$B$2*(F245-1))),IF(M245="WON",((((F245-1)*J245)*'results log'!$B$2)+('results log'!$B$2*(F245-1))),IF(M245="PLACED",((((F245-1)*J245)*'results log'!$B$2)-'results log'!$B$2),IF(J245=0,-'results log'!$B$2,IF(J245=0,-'results log'!$B$2,-('results log'!$B$2*2)))))))*E245))</f>
        <v>0</v>
      </c>
      <c r="Q245" s="27">
        <f>IF(ISBLANK(M245),,IF(ISBLANK(G245),,(IF(M245="WON-EW",((((N245-1)*J245)*'results log'!$B$2)+('results log'!$B$2*(N245-1))),IF(M245="WON",((((N245-1)*J245)*'results log'!$B$2)+('results log'!$B$2*(N245-1))),IF(M245="PLACED",((((N245-1)*J245)*'results log'!$B$2)-'results log'!$B$2),IF(J245=0,-'results log'!$B$2,IF(J245=0,-'results log'!$B$2,-('results log'!$B$2*2)))))))*E245))</f>
        <v>0</v>
      </c>
      <c r="R245" s="27">
        <f>IF(ISBLANK(M245),,IF(U245&lt;&gt;1,((IF(M245="WON-EW",(((K245-1)*'results log'!$B$2)*(1-$B$3))+(((L245-1)*'results log'!$B$2)*(1-$B$3)),IF(M245="WON",(((K245-1)*'results log'!$B$2)*(1-$B$3)),IF(M245="PLACED",(((L245-1)*'results log'!$B$2)*(1-$B$3))-'results log'!$B$2,IF(J245=0,-'results log'!$B$2,-('results log'!$B$2*2))))))*E245),0))</f>
        <v>0</v>
      </c>
      <c r="U245">
        <f t="shared" si="7"/>
        <v>1</v>
      </c>
    </row>
    <row r="246" spans="8:21" ht="16" x14ac:dyDescent="0.2">
      <c r="H246" s="22"/>
      <c r="I246" s="22"/>
      <c r="J246" s="22"/>
      <c r="M246" s="17"/>
      <c r="N246" s="26">
        <f>((G246-1)*(1-(IF(H246="no",0,'results log'!$B$3)))+1)</f>
        <v>5.0000000000000044E-2</v>
      </c>
      <c r="O246" s="26">
        <f t="shared" si="8"/>
        <v>0</v>
      </c>
      <c r="P246" s="28">
        <f>IF(ISBLANK(M246),,IF(ISBLANK(F246),,(IF(M246="WON-EW",((((F246-1)*J246)*'results log'!$B$2)+('results log'!$B$2*(F246-1))),IF(M246="WON",((((F246-1)*J246)*'results log'!$B$2)+('results log'!$B$2*(F246-1))),IF(M246="PLACED",((((F246-1)*J246)*'results log'!$B$2)-'results log'!$B$2),IF(J246=0,-'results log'!$B$2,IF(J246=0,-'results log'!$B$2,-('results log'!$B$2*2)))))))*E246))</f>
        <v>0</v>
      </c>
      <c r="Q246" s="27">
        <f>IF(ISBLANK(M246),,IF(ISBLANK(G246),,(IF(M246="WON-EW",((((N246-1)*J246)*'results log'!$B$2)+('results log'!$B$2*(N246-1))),IF(M246="WON",((((N246-1)*J246)*'results log'!$B$2)+('results log'!$B$2*(N246-1))),IF(M246="PLACED",((((N246-1)*J246)*'results log'!$B$2)-'results log'!$B$2),IF(J246=0,-'results log'!$B$2,IF(J246=0,-'results log'!$B$2,-('results log'!$B$2*2)))))))*E246))</f>
        <v>0</v>
      </c>
      <c r="R246" s="27">
        <f>IF(ISBLANK(M246),,IF(U246&lt;&gt;1,((IF(M246="WON-EW",(((K246-1)*'results log'!$B$2)*(1-$B$3))+(((L246-1)*'results log'!$B$2)*(1-$B$3)),IF(M246="WON",(((K246-1)*'results log'!$B$2)*(1-$B$3)),IF(M246="PLACED",(((L246-1)*'results log'!$B$2)*(1-$B$3))-'results log'!$B$2,IF(J246=0,-'results log'!$B$2,-('results log'!$B$2*2))))))*E246),0))</f>
        <v>0</v>
      </c>
      <c r="U246">
        <f t="shared" si="7"/>
        <v>1</v>
      </c>
    </row>
    <row r="247" spans="8:21" ht="16" x14ac:dyDescent="0.2">
      <c r="H247" s="22"/>
      <c r="I247" s="22"/>
      <c r="J247" s="22"/>
      <c r="M247" s="17"/>
      <c r="N247" s="26">
        <f>((G247-1)*(1-(IF(H247="no",0,'results log'!$B$3)))+1)</f>
        <v>5.0000000000000044E-2</v>
      </c>
      <c r="O247" s="26">
        <f t="shared" si="8"/>
        <v>0</v>
      </c>
      <c r="P247" s="28">
        <f>IF(ISBLANK(M247),,IF(ISBLANK(F247),,(IF(M247="WON-EW",((((F247-1)*J247)*'results log'!$B$2)+('results log'!$B$2*(F247-1))),IF(M247="WON",((((F247-1)*J247)*'results log'!$B$2)+('results log'!$B$2*(F247-1))),IF(M247="PLACED",((((F247-1)*J247)*'results log'!$B$2)-'results log'!$B$2),IF(J247=0,-'results log'!$B$2,IF(J247=0,-'results log'!$B$2,-('results log'!$B$2*2)))))))*E247))</f>
        <v>0</v>
      </c>
      <c r="Q247" s="27">
        <f>IF(ISBLANK(M247),,IF(ISBLANK(G247),,(IF(M247="WON-EW",((((N247-1)*J247)*'results log'!$B$2)+('results log'!$B$2*(N247-1))),IF(M247="WON",((((N247-1)*J247)*'results log'!$B$2)+('results log'!$B$2*(N247-1))),IF(M247="PLACED",((((N247-1)*J247)*'results log'!$B$2)-'results log'!$B$2),IF(J247=0,-'results log'!$B$2,IF(J247=0,-'results log'!$B$2,-('results log'!$B$2*2)))))))*E247))</f>
        <v>0</v>
      </c>
      <c r="R247" s="27">
        <f>IF(ISBLANK(M247),,IF(U247&lt;&gt;1,((IF(M247="WON-EW",(((K247-1)*'results log'!$B$2)*(1-$B$3))+(((L247-1)*'results log'!$B$2)*(1-$B$3)),IF(M247="WON",(((K247-1)*'results log'!$B$2)*(1-$B$3)),IF(M247="PLACED",(((L247-1)*'results log'!$B$2)*(1-$B$3))-'results log'!$B$2,IF(J247=0,-'results log'!$B$2,-('results log'!$B$2*2))))))*E247),0))</f>
        <v>0</v>
      </c>
      <c r="U247">
        <f t="shared" si="7"/>
        <v>1</v>
      </c>
    </row>
    <row r="248" spans="8:21" ht="16" x14ac:dyDescent="0.2">
      <c r="H248" s="22"/>
      <c r="I248" s="22"/>
      <c r="J248" s="22"/>
      <c r="M248" s="17"/>
      <c r="N248" s="26">
        <f>((G248-1)*(1-(IF(H248="no",0,'results log'!$B$3)))+1)</f>
        <v>5.0000000000000044E-2</v>
      </c>
      <c r="O248" s="26">
        <f t="shared" si="8"/>
        <v>0</v>
      </c>
      <c r="P248" s="28">
        <f>IF(ISBLANK(M248),,IF(ISBLANK(F248),,(IF(M248="WON-EW",((((F248-1)*J248)*'results log'!$B$2)+('results log'!$B$2*(F248-1))),IF(M248="WON",((((F248-1)*J248)*'results log'!$B$2)+('results log'!$B$2*(F248-1))),IF(M248="PLACED",((((F248-1)*J248)*'results log'!$B$2)-'results log'!$B$2),IF(J248=0,-'results log'!$B$2,IF(J248=0,-'results log'!$B$2,-('results log'!$B$2*2)))))))*E248))</f>
        <v>0</v>
      </c>
      <c r="Q248" s="27">
        <f>IF(ISBLANK(M248),,IF(ISBLANK(G248),,(IF(M248="WON-EW",((((N248-1)*J248)*'results log'!$B$2)+('results log'!$B$2*(N248-1))),IF(M248="WON",((((N248-1)*J248)*'results log'!$B$2)+('results log'!$B$2*(N248-1))),IF(M248="PLACED",((((N248-1)*J248)*'results log'!$B$2)-'results log'!$B$2),IF(J248=0,-'results log'!$B$2,IF(J248=0,-'results log'!$B$2,-('results log'!$B$2*2)))))))*E248))</f>
        <v>0</v>
      </c>
      <c r="R248" s="27">
        <f>IF(ISBLANK(M248),,IF(U248&lt;&gt;1,((IF(M248="WON-EW",(((K248-1)*'results log'!$B$2)*(1-$B$3))+(((L248-1)*'results log'!$B$2)*(1-$B$3)),IF(M248="WON",(((K248-1)*'results log'!$B$2)*(1-$B$3)),IF(M248="PLACED",(((L248-1)*'results log'!$B$2)*(1-$B$3))-'results log'!$B$2,IF(J248=0,-'results log'!$B$2,-('results log'!$B$2*2))))))*E248),0))</f>
        <v>0</v>
      </c>
      <c r="U248">
        <f t="shared" si="7"/>
        <v>1</v>
      </c>
    </row>
    <row r="249" spans="8:21" ht="16" x14ac:dyDescent="0.2">
      <c r="H249" s="22"/>
      <c r="I249" s="22"/>
      <c r="J249" s="22"/>
      <c r="M249" s="17"/>
      <c r="N249" s="26">
        <f>((G249-1)*(1-(IF(H249="no",0,'results log'!$B$3)))+1)</f>
        <v>5.0000000000000044E-2</v>
      </c>
      <c r="O249" s="26">
        <f t="shared" si="8"/>
        <v>0</v>
      </c>
      <c r="P249" s="28">
        <f>IF(ISBLANK(M249),,IF(ISBLANK(F249),,(IF(M249="WON-EW",((((F249-1)*J249)*'results log'!$B$2)+('results log'!$B$2*(F249-1))),IF(M249="WON",((((F249-1)*J249)*'results log'!$B$2)+('results log'!$B$2*(F249-1))),IF(M249="PLACED",((((F249-1)*J249)*'results log'!$B$2)-'results log'!$B$2),IF(J249=0,-'results log'!$B$2,IF(J249=0,-'results log'!$B$2,-('results log'!$B$2*2)))))))*E249))</f>
        <v>0</v>
      </c>
      <c r="Q249" s="27">
        <f>IF(ISBLANK(M249),,IF(ISBLANK(G249),,(IF(M249="WON-EW",((((N249-1)*J249)*'results log'!$B$2)+('results log'!$B$2*(N249-1))),IF(M249="WON",((((N249-1)*J249)*'results log'!$B$2)+('results log'!$B$2*(N249-1))),IF(M249="PLACED",((((N249-1)*J249)*'results log'!$B$2)-'results log'!$B$2),IF(J249=0,-'results log'!$B$2,IF(J249=0,-'results log'!$B$2,-('results log'!$B$2*2)))))))*E249))</f>
        <v>0</v>
      </c>
      <c r="R249" s="27">
        <f>IF(ISBLANK(M249),,IF(U249&lt;&gt;1,((IF(M249="WON-EW",(((K249-1)*'results log'!$B$2)*(1-$B$3))+(((L249-1)*'results log'!$B$2)*(1-$B$3)),IF(M249="WON",(((K249-1)*'results log'!$B$2)*(1-$B$3)),IF(M249="PLACED",(((L249-1)*'results log'!$B$2)*(1-$B$3))-'results log'!$B$2,IF(J249=0,-'results log'!$B$2,-('results log'!$B$2*2))))))*E249),0))</f>
        <v>0</v>
      </c>
      <c r="U249">
        <f t="shared" si="7"/>
        <v>1</v>
      </c>
    </row>
    <row r="250" spans="8:21" ht="16" x14ac:dyDescent="0.2">
      <c r="H250" s="22"/>
      <c r="I250" s="22"/>
      <c r="J250" s="22"/>
      <c r="M250" s="17"/>
      <c r="N250" s="26">
        <f>((G250-1)*(1-(IF(H250="no",0,'results log'!$B$3)))+1)</f>
        <v>5.0000000000000044E-2</v>
      </c>
      <c r="O250" s="26">
        <f t="shared" si="8"/>
        <v>0</v>
      </c>
      <c r="P250" s="28">
        <f>IF(ISBLANK(M250),,IF(ISBLANK(F250),,(IF(M250="WON-EW",((((F250-1)*J250)*'results log'!$B$2)+('results log'!$B$2*(F250-1))),IF(M250="WON",((((F250-1)*J250)*'results log'!$B$2)+('results log'!$B$2*(F250-1))),IF(M250="PLACED",((((F250-1)*J250)*'results log'!$B$2)-'results log'!$B$2),IF(J250=0,-'results log'!$B$2,IF(J250=0,-'results log'!$B$2,-('results log'!$B$2*2)))))))*E250))</f>
        <v>0</v>
      </c>
      <c r="Q250" s="27">
        <f>IF(ISBLANK(M250),,IF(ISBLANK(G250),,(IF(M250="WON-EW",((((N250-1)*J250)*'results log'!$B$2)+('results log'!$B$2*(N250-1))),IF(M250="WON",((((N250-1)*J250)*'results log'!$B$2)+('results log'!$B$2*(N250-1))),IF(M250="PLACED",((((N250-1)*J250)*'results log'!$B$2)-'results log'!$B$2),IF(J250=0,-'results log'!$B$2,IF(J250=0,-'results log'!$B$2,-('results log'!$B$2*2)))))))*E250))</f>
        <v>0</v>
      </c>
      <c r="R250" s="27">
        <f>IF(ISBLANK(M250),,IF(U250&lt;&gt;1,((IF(M250="WON-EW",(((K250-1)*'results log'!$B$2)*(1-$B$3))+(((L250-1)*'results log'!$B$2)*(1-$B$3)),IF(M250="WON",(((K250-1)*'results log'!$B$2)*(1-$B$3)),IF(M250="PLACED",(((L250-1)*'results log'!$B$2)*(1-$B$3))-'results log'!$B$2,IF(J250=0,-'results log'!$B$2,-('results log'!$B$2*2))))))*E250),0))</f>
        <v>0</v>
      </c>
      <c r="U250">
        <f t="shared" si="7"/>
        <v>1</v>
      </c>
    </row>
    <row r="251" spans="8:21" ht="16" x14ac:dyDescent="0.2">
      <c r="H251" s="22"/>
      <c r="I251" s="22"/>
      <c r="J251" s="22"/>
      <c r="M251" s="17"/>
      <c r="N251" s="26">
        <f>((G251-1)*(1-(IF(H251="no",0,'results log'!$B$3)))+1)</f>
        <v>5.0000000000000044E-2</v>
      </c>
      <c r="O251" s="26">
        <f t="shared" si="8"/>
        <v>0</v>
      </c>
      <c r="P251" s="28">
        <f>IF(ISBLANK(M251),,IF(ISBLANK(F251),,(IF(M251="WON-EW",((((F251-1)*J251)*'results log'!$B$2)+('results log'!$B$2*(F251-1))),IF(M251="WON",((((F251-1)*J251)*'results log'!$B$2)+('results log'!$B$2*(F251-1))),IF(M251="PLACED",((((F251-1)*J251)*'results log'!$B$2)-'results log'!$B$2),IF(J251=0,-'results log'!$B$2,IF(J251=0,-'results log'!$B$2,-('results log'!$B$2*2)))))))*E251))</f>
        <v>0</v>
      </c>
      <c r="Q251" s="27">
        <f>IF(ISBLANK(M251),,IF(ISBLANK(G251),,(IF(M251="WON-EW",((((N251-1)*J251)*'results log'!$B$2)+('results log'!$B$2*(N251-1))),IF(M251="WON",((((N251-1)*J251)*'results log'!$B$2)+('results log'!$B$2*(N251-1))),IF(M251="PLACED",((((N251-1)*J251)*'results log'!$B$2)-'results log'!$B$2),IF(J251=0,-'results log'!$B$2,IF(J251=0,-'results log'!$B$2,-('results log'!$B$2*2)))))))*E251))</f>
        <v>0</v>
      </c>
      <c r="R251" s="27">
        <f>IF(ISBLANK(M251),,IF(U251&lt;&gt;1,((IF(M251="WON-EW",(((K251-1)*'results log'!$B$2)*(1-$B$3))+(((L251-1)*'results log'!$B$2)*(1-$B$3)),IF(M251="WON",(((K251-1)*'results log'!$B$2)*(1-$B$3)),IF(M251="PLACED",(((L251-1)*'results log'!$B$2)*(1-$B$3))-'results log'!$B$2,IF(J251=0,-'results log'!$B$2,-('results log'!$B$2*2))))))*E251),0))</f>
        <v>0</v>
      </c>
      <c r="U251">
        <f t="shared" si="7"/>
        <v>1</v>
      </c>
    </row>
    <row r="252" spans="8:21" ht="16" x14ac:dyDescent="0.2">
      <c r="H252" s="22"/>
      <c r="I252" s="22"/>
      <c r="J252" s="22"/>
      <c r="M252" s="17"/>
      <c r="N252" s="26">
        <f>((G252-1)*(1-(IF(H252="no",0,'results log'!$B$3)))+1)</f>
        <v>5.0000000000000044E-2</v>
      </c>
      <c r="O252" s="26">
        <f t="shared" si="8"/>
        <v>0</v>
      </c>
      <c r="P252" s="28">
        <f>IF(ISBLANK(M252),,IF(ISBLANK(F252),,(IF(M252="WON-EW",((((F252-1)*J252)*'results log'!$B$2)+('results log'!$B$2*(F252-1))),IF(M252="WON",((((F252-1)*J252)*'results log'!$B$2)+('results log'!$B$2*(F252-1))),IF(M252="PLACED",((((F252-1)*J252)*'results log'!$B$2)-'results log'!$B$2),IF(J252=0,-'results log'!$B$2,IF(J252=0,-'results log'!$B$2,-('results log'!$B$2*2)))))))*E252))</f>
        <v>0</v>
      </c>
      <c r="Q252" s="27">
        <f>IF(ISBLANK(M252),,IF(ISBLANK(G252),,(IF(M252="WON-EW",((((N252-1)*J252)*'results log'!$B$2)+('results log'!$B$2*(N252-1))),IF(M252="WON",((((N252-1)*J252)*'results log'!$B$2)+('results log'!$B$2*(N252-1))),IF(M252="PLACED",((((N252-1)*J252)*'results log'!$B$2)-'results log'!$B$2),IF(J252=0,-'results log'!$B$2,IF(J252=0,-'results log'!$B$2,-('results log'!$B$2*2)))))))*E252))</f>
        <v>0</v>
      </c>
      <c r="R252" s="27">
        <f>IF(ISBLANK(M252),,IF(U252&lt;&gt;1,((IF(M252="WON-EW",(((K252-1)*'results log'!$B$2)*(1-$B$3))+(((L252-1)*'results log'!$B$2)*(1-$B$3)),IF(M252="WON",(((K252-1)*'results log'!$B$2)*(1-$B$3)),IF(M252="PLACED",(((L252-1)*'results log'!$B$2)*(1-$B$3))-'results log'!$B$2,IF(J252=0,-'results log'!$B$2,-('results log'!$B$2*2))))))*E252),0))</f>
        <v>0</v>
      </c>
      <c r="U252">
        <f t="shared" si="7"/>
        <v>1</v>
      </c>
    </row>
    <row r="253" spans="8:21" ht="16" x14ac:dyDescent="0.2">
      <c r="H253" s="22"/>
      <c r="I253" s="22"/>
      <c r="J253" s="22"/>
      <c r="M253" s="17"/>
      <c r="N253" s="26">
        <f>((G253-1)*(1-(IF(H253="no",0,'results log'!$B$3)))+1)</f>
        <v>5.0000000000000044E-2</v>
      </c>
      <c r="O253" s="26">
        <f t="shared" si="8"/>
        <v>0</v>
      </c>
      <c r="P253" s="28">
        <f>IF(ISBLANK(M253),,IF(ISBLANK(F253),,(IF(M253="WON-EW",((((F253-1)*J253)*'results log'!$B$2)+('results log'!$B$2*(F253-1))),IF(M253="WON",((((F253-1)*J253)*'results log'!$B$2)+('results log'!$B$2*(F253-1))),IF(M253="PLACED",((((F253-1)*J253)*'results log'!$B$2)-'results log'!$B$2),IF(J253=0,-'results log'!$B$2,IF(J253=0,-'results log'!$B$2,-('results log'!$B$2*2)))))))*E253))</f>
        <v>0</v>
      </c>
      <c r="Q253" s="27">
        <f>IF(ISBLANK(M253),,IF(ISBLANK(G253),,(IF(M253="WON-EW",((((N253-1)*J253)*'results log'!$B$2)+('results log'!$B$2*(N253-1))),IF(M253="WON",((((N253-1)*J253)*'results log'!$B$2)+('results log'!$B$2*(N253-1))),IF(M253="PLACED",((((N253-1)*J253)*'results log'!$B$2)-'results log'!$B$2),IF(J253=0,-'results log'!$B$2,IF(J253=0,-'results log'!$B$2,-('results log'!$B$2*2)))))))*E253))</f>
        <v>0</v>
      </c>
      <c r="R253" s="27">
        <f>IF(ISBLANK(M253),,IF(U253&lt;&gt;1,((IF(M253="WON-EW",(((K253-1)*'results log'!$B$2)*(1-$B$3))+(((L253-1)*'results log'!$B$2)*(1-$B$3)),IF(M253="WON",(((K253-1)*'results log'!$B$2)*(1-$B$3)),IF(M253="PLACED",(((L253-1)*'results log'!$B$2)*(1-$B$3))-'results log'!$B$2,IF(J253=0,-'results log'!$B$2,-('results log'!$B$2*2))))))*E253),0))</f>
        <v>0</v>
      </c>
      <c r="U253">
        <f t="shared" si="7"/>
        <v>1</v>
      </c>
    </row>
    <row r="254" spans="8:21" ht="16" x14ac:dyDescent="0.2">
      <c r="H254" s="22"/>
      <c r="I254" s="22"/>
      <c r="J254" s="22"/>
      <c r="M254" s="17"/>
      <c r="N254" s="26">
        <f>((G254-1)*(1-(IF(H254="no",0,'results log'!$B$3)))+1)</f>
        <v>5.0000000000000044E-2</v>
      </c>
      <c r="O254" s="26">
        <f t="shared" si="8"/>
        <v>0</v>
      </c>
      <c r="P254" s="28">
        <f>IF(ISBLANK(M254),,IF(ISBLANK(F254),,(IF(M254="WON-EW",((((F254-1)*J254)*'results log'!$B$2)+('results log'!$B$2*(F254-1))),IF(M254="WON",((((F254-1)*J254)*'results log'!$B$2)+('results log'!$B$2*(F254-1))),IF(M254="PLACED",((((F254-1)*J254)*'results log'!$B$2)-'results log'!$B$2),IF(J254=0,-'results log'!$B$2,IF(J254=0,-'results log'!$B$2,-('results log'!$B$2*2)))))))*E254))</f>
        <v>0</v>
      </c>
      <c r="Q254" s="27">
        <f>IF(ISBLANK(M254),,IF(ISBLANK(G254),,(IF(M254="WON-EW",((((N254-1)*J254)*'results log'!$B$2)+('results log'!$B$2*(N254-1))),IF(M254="WON",((((N254-1)*J254)*'results log'!$B$2)+('results log'!$B$2*(N254-1))),IF(M254="PLACED",((((N254-1)*J254)*'results log'!$B$2)-'results log'!$B$2),IF(J254=0,-'results log'!$B$2,IF(J254=0,-'results log'!$B$2,-('results log'!$B$2*2)))))))*E254))</f>
        <v>0</v>
      </c>
      <c r="R254" s="27">
        <f>IF(ISBLANK(M254),,IF(U254&lt;&gt;1,((IF(M254="WON-EW",(((K254-1)*'results log'!$B$2)*(1-$B$3))+(((L254-1)*'results log'!$B$2)*(1-$B$3)),IF(M254="WON",(((K254-1)*'results log'!$B$2)*(1-$B$3)),IF(M254="PLACED",(((L254-1)*'results log'!$B$2)*(1-$B$3))-'results log'!$B$2,IF(J254=0,-'results log'!$B$2,-('results log'!$B$2*2))))))*E254),0))</f>
        <v>0</v>
      </c>
      <c r="U254">
        <f t="shared" si="7"/>
        <v>1</v>
      </c>
    </row>
    <row r="255" spans="8:21" ht="16" x14ac:dyDescent="0.2">
      <c r="H255" s="22"/>
      <c r="I255" s="22"/>
      <c r="J255" s="22"/>
      <c r="M255" s="17"/>
      <c r="N255" s="26">
        <f>((G255-1)*(1-(IF(H255="no",0,'results log'!$B$3)))+1)</f>
        <v>5.0000000000000044E-2</v>
      </c>
      <c r="O255" s="26">
        <f t="shared" si="8"/>
        <v>0</v>
      </c>
      <c r="P255" s="28">
        <f>IF(ISBLANK(M255),,IF(ISBLANK(F255),,(IF(M255="WON-EW",((((F255-1)*J255)*'results log'!$B$2)+('results log'!$B$2*(F255-1))),IF(M255="WON",((((F255-1)*J255)*'results log'!$B$2)+('results log'!$B$2*(F255-1))),IF(M255="PLACED",((((F255-1)*J255)*'results log'!$B$2)-'results log'!$B$2),IF(J255=0,-'results log'!$B$2,IF(J255=0,-'results log'!$B$2,-('results log'!$B$2*2)))))))*E255))</f>
        <v>0</v>
      </c>
      <c r="Q255" s="27">
        <f>IF(ISBLANK(M255),,IF(ISBLANK(G255),,(IF(M255="WON-EW",((((N255-1)*J255)*'results log'!$B$2)+('results log'!$B$2*(N255-1))),IF(M255="WON",((((N255-1)*J255)*'results log'!$B$2)+('results log'!$B$2*(N255-1))),IF(M255="PLACED",((((N255-1)*J255)*'results log'!$B$2)-'results log'!$B$2),IF(J255=0,-'results log'!$B$2,IF(J255=0,-'results log'!$B$2,-('results log'!$B$2*2)))))))*E255))</f>
        <v>0</v>
      </c>
      <c r="R255" s="27">
        <f>IF(ISBLANK(M255),,IF(U255&lt;&gt;1,((IF(M255="WON-EW",(((K255-1)*'results log'!$B$2)*(1-$B$3))+(((L255-1)*'results log'!$B$2)*(1-$B$3)),IF(M255="WON",(((K255-1)*'results log'!$B$2)*(1-$B$3)),IF(M255="PLACED",(((L255-1)*'results log'!$B$2)*(1-$B$3))-'results log'!$B$2,IF(J255=0,-'results log'!$B$2,-('results log'!$B$2*2))))))*E255),0))</f>
        <v>0</v>
      </c>
      <c r="U255">
        <f t="shared" si="7"/>
        <v>1</v>
      </c>
    </row>
    <row r="256" spans="8:21" ht="16" x14ac:dyDescent="0.2">
      <c r="H256" s="22"/>
      <c r="I256" s="22"/>
      <c r="J256" s="22"/>
      <c r="M256" s="17"/>
      <c r="N256" s="26">
        <f>((G256-1)*(1-(IF(H256="no",0,'results log'!$B$3)))+1)</f>
        <v>5.0000000000000044E-2</v>
      </c>
      <c r="O256" s="26">
        <f t="shared" si="8"/>
        <v>0</v>
      </c>
      <c r="P256" s="28">
        <f>IF(ISBLANK(M256),,IF(ISBLANK(F256),,(IF(M256="WON-EW",((((F256-1)*J256)*'results log'!$B$2)+('results log'!$B$2*(F256-1))),IF(M256="WON",((((F256-1)*J256)*'results log'!$B$2)+('results log'!$B$2*(F256-1))),IF(M256="PLACED",((((F256-1)*J256)*'results log'!$B$2)-'results log'!$B$2),IF(J256=0,-'results log'!$B$2,IF(J256=0,-'results log'!$B$2,-('results log'!$B$2*2)))))))*E256))</f>
        <v>0</v>
      </c>
      <c r="Q256" s="27">
        <f>IF(ISBLANK(M256),,IF(ISBLANK(G256),,(IF(M256="WON-EW",((((N256-1)*J256)*'results log'!$B$2)+('results log'!$B$2*(N256-1))),IF(M256="WON",((((N256-1)*J256)*'results log'!$B$2)+('results log'!$B$2*(N256-1))),IF(M256="PLACED",((((N256-1)*J256)*'results log'!$B$2)-'results log'!$B$2),IF(J256=0,-'results log'!$B$2,IF(J256=0,-'results log'!$B$2,-('results log'!$B$2*2)))))))*E256))</f>
        <v>0</v>
      </c>
      <c r="R256" s="27">
        <f>IF(ISBLANK(M256),,IF(U256&lt;&gt;1,((IF(M256="WON-EW",(((K256-1)*'results log'!$B$2)*(1-$B$3))+(((L256-1)*'results log'!$B$2)*(1-$B$3)),IF(M256="WON",(((K256-1)*'results log'!$B$2)*(1-$B$3)),IF(M256="PLACED",(((L256-1)*'results log'!$B$2)*(1-$B$3))-'results log'!$B$2,IF(J256=0,-'results log'!$B$2,-('results log'!$B$2*2))))))*E256),0))</f>
        <v>0</v>
      </c>
      <c r="U256">
        <f t="shared" si="7"/>
        <v>1</v>
      </c>
    </row>
    <row r="257" spans="8:21" ht="16" x14ac:dyDescent="0.2">
      <c r="H257" s="22"/>
      <c r="I257" s="22"/>
      <c r="J257" s="22"/>
      <c r="M257" s="17"/>
      <c r="N257" s="26">
        <f>((G257-1)*(1-(IF(H257="no",0,'results log'!$B$3)))+1)</f>
        <v>5.0000000000000044E-2</v>
      </c>
      <c r="O257" s="26">
        <f t="shared" si="8"/>
        <v>0</v>
      </c>
      <c r="P257" s="28">
        <f>IF(ISBLANK(M257),,IF(ISBLANK(F257),,(IF(M257="WON-EW",((((F257-1)*J257)*'results log'!$B$2)+('results log'!$B$2*(F257-1))),IF(M257="WON",((((F257-1)*J257)*'results log'!$B$2)+('results log'!$B$2*(F257-1))),IF(M257="PLACED",((((F257-1)*J257)*'results log'!$B$2)-'results log'!$B$2),IF(J257=0,-'results log'!$B$2,IF(J257=0,-'results log'!$B$2,-('results log'!$B$2*2)))))))*E257))</f>
        <v>0</v>
      </c>
      <c r="Q257" s="27">
        <f>IF(ISBLANK(M257),,IF(ISBLANK(G257),,(IF(M257="WON-EW",((((N257-1)*J257)*'results log'!$B$2)+('results log'!$B$2*(N257-1))),IF(M257="WON",((((N257-1)*J257)*'results log'!$B$2)+('results log'!$B$2*(N257-1))),IF(M257="PLACED",((((N257-1)*J257)*'results log'!$B$2)-'results log'!$B$2),IF(J257=0,-'results log'!$B$2,IF(J257=0,-'results log'!$B$2,-('results log'!$B$2*2)))))))*E257))</f>
        <v>0</v>
      </c>
      <c r="R257" s="27">
        <f>IF(ISBLANK(M257),,IF(U257&lt;&gt;1,((IF(M257="WON-EW",(((K257-1)*'results log'!$B$2)*(1-$B$3))+(((L257-1)*'results log'!$B$2)*(1-$B$3)),IF(M257="WON",(((K257-1)*'results log'!$B$2)*(1-$B$3)),IF(M257="PLACED",(((L257-1)*'results log'!$B$2)*(1-$B$3))-'results log'!$B$2,IF(J257=0,-'results log'!$B$2,-('results log'!$B$2*2))))))*E257),0))</f>
        <v>0</v>
      </c>
      <c r="U257">
        <f t="shared" si="7"/>
        <v>1</v>
      </c>
    </row>
    <row r="258" spans="8:21" ht="16" x14ac:dyDescent="0.2">
      <c r="H258" s="22"/>
      <c r="I258" s="22"/>
      <c r="J258" s="22"/>
      <c r="M258" s="17"/>
      <c r="N258" s="26">
        <f>((G258-1)*(1-(IF(H258="no",0,'results log'!$B$3)))+1)</f>
        <v>5.0000000000000044E-2</v>
      </c>
      <c r="O258" s="26">
        <f t="shared" si="8"/>
        <v>0</v>
      </c>
      <c r="P258" s="28">
        <f>IF(ISBLANK(M258),,IF(ISBLANK(F258),,(IF(M258="WON-EW",((((F258-1)*J258)*'results log'!$B$2)+('results log'!$B$2*(F258-1))),IF(M258="WON",((((F258-1)*J258)*'results log'!$B$2)+('results log'!$B$2*(F258-1))),IF(M258="PLACED",((((F258-1)*J258)*'results log'!$B$2)-'results log'!$B$2),IF(J258=0,-'results log'!$B$2,IF(J258=0,-'results log'!$B$2,-('results log'!$B$2*2)))))))*E258))</f>
        <v>0</v>
      </c>
      <c r="Q258" s="27">
        <f>IF(ISBLANK(M258),,IF(ISBLANK(G258),,(IF(M258="WON-EW",((((N258-1)*J258)*'results log'!$B$2)+('results log'!$B$2*(N258-1))),IF(M258="WON",((((N258-1)*J258)*'results log'!$B$2)+('results log'!$B$2*(N258-1))),IF(M258="PLACED",((((N258-1)*J258)*'results log'!$B$2)-'results log'!$B$2),IF(J258=0,-'results log'!$B$2,IF(J258=0,-'results log'!$B$2,-('results log'!$B$2*2)))))))*E258))</f>
        <v>0</v>
      </c>
      <c r="R258" s="27">
        <f>IF(ISBLANK(M258),,IF(U258&lt;&gt;1,((IF(M258="WON-EW",(((K258-1)*'results log'!$B$2)*(1-$B$3))+(((L258-1)*'results log'!$B$2)*(1-$B$3)),IF(M258="WON",(((K258-1)*'results log'!$B$2)*(1-$B$3)),IF(M258="PLACED",(((L258-1)*'results log'!$B$2)*(1-$B$3))-'results log'!$B$2,IF(J258=0,-'results log'!$B$2,-('results log'!$B$2*2))))))*E258),0))</f>
        <v>0</v>
      </c>
      <c r="U258">
        <f t="shared" si="7"/>
        <v>1</v>
      </c>
    </row>
    <row r="259" spans="8:21" ht="16" x14ac:dyDescent="0.2">
      <c r="H259" s="22"/>
      <c r="I259" s="22"/>
      <c r="J259" s="22"/>
      <c r="M259" s="17"/>
      <c r="N259" s="26">
        <f>((G259-1)*(1-(IF(H259="no",0,'results log'!$B$3)))+1)</f>
        <v>5.0000000000000044E-2</v>
      </c>
      <c r="O259" s="26">
        <f t="shared" si="8"/>
        <v>0</v>
      </c>
      <c r="P259" s="28">
        <f>IF(ISBLANK(M259),,IF(ISBLANK(F259),,(IF(M259="WON-EW",((((F259-1)*J259)*'results log'!$B$2)+('results log'!$B$2*(F259-1))),IF(M259="WON",((((F259-1)*J259)*'results log'!$B$2)+('results log'!$B$2*(F259-1))),IF(M259="PLACED",((((F259-1)*J259)*'results log'!$B$2)-'results log'!$B$2),IF(J259=0,-'results log'!$B$2,IF(J259=0,-'results log'!$B$2,-('results log'!$B$2*2)))))))*E259))</f>
        <v>0</v>
      </c>
      <c r="Q259" s="27">
        <f>IF(ISBLANK(M259),,IF(ISBLANK(G259),,(IF(M259="WON-EW",((((N259-1)*J259)*'results log'!$B$2)+('results log'!$B$2*(N259-1))),IF(M259="WON",((((N259-1)*J259)*'results log'!$B$2)+('results log'!$B$2*(N259-1))),IF(M259="PLACED",((((N259-1)*J259)*'results log'!$B$2)-'results log'!$B$2),IF(J259=0,-'results log'!$B$2,IF(J259=0,-'results log'!$B$2,-('results log'!$B$2*2)))))))*E259))</f>
        <v>0</v>
      </c>
      <c r="R259" s="27">
        <f>IF(ISBLANK(M259),,IF(U259&lt;&gt;1,((IF(M259="WON-EW",(((K259-1)*'results log'!$B$2)*(1-$B$3))+(((L259-1)*'results log'!$B$2)*(1-$B$3)),IF(M259="WON",(((K259-1)*'results log'!$B$2)*(1-$B$3)),IF(M259="PLACED",(((L259-1)*'results log'!$B$2)*(1-$B$3))-'results log'!$B$2,IF(J259=0,-'results log'!$B$2,-('results log'!$B$2*2))))))*E259),0))</f>
        <v>0</v>
      </c>
      <c r="U259">
        <f t="shared" si="7"/>
        <v>1</v>
      </c>
    </row>
    <row r="260" spans="8:21" ht="16" x14ac:dyDescent="0.2">
      <c r="H260" s="22"/>
      <c r="I260" s="22"/>
      <c r="J260" s="22"/>
      <c r="M260" s="17"/>
      <c r="N260" s="26">
        <f>((G260-1)*(1-(IF(H260="no",0,'results log'!$B$3)))+1)</f>
        <v>5.0000000000000044E-2</v>
      </c>
      <c r="O260" s="26">
        <f t="shared" si="8"/>
        <v>0</v>
      </c>
      <c r="P260" s="28">
        <f>IF(ISBLANK(M260),,IF(ISBLANK(F260),,(IF(M260="WON-EW",((((F260-1)*J260)*'results log'!$B$2)+('results log'!$B$2*(F260-1))),IF(M260="WON",((((F260-1)*J260)*'results log'!$B$2)+('results log'!$B$2*(F260-1))),IF(M260="PLACED",((((F260-1)*J260)*'results log'!$B$2)-'results log'!$B$2),IF(J260=0,-'results log'!$B$2,IF(J260=0,-'results log'!$B$2,-('results log'!$B$2*2)))))))*E260))</f>
        <v>0</v>
      </c>
      <c r="Q260" s="27">
        <f>IF(ISBLANK(M260),,IF(ISBLANK(G260),,(IF(M260="WON-EW",((((N260-1)*J260)*'results log'!$B$2)+('results log'!$B$2*(N260-1))),IF(M260="WON",((((N260-1)*J260)*'results log'!$B$2)+('results log'!$B$2*(N260-1))),IF(M260="PLACED",((((N260-1)*J260)*'results log'!$B$2)-'results log'!$B$2),IF(J260=0,-'results log'!$B$2,IF(J260=0,-'results log'!$B$2,-('results log'!$B$2*2)))))))*E260))</f>
        <v>0</v>
      </c>
      <c r="R260" s="27">
        <f>IF(ISBLANK(M260),,IF(U260&lt;&gt;1,((IF(M260="WON-EW",(((K260-1)*'results log'!$B$2)*(1-$B$3))+(((L260-1)*'results log'!$B$2)*(1-$B$3)),IF(M260="WON",(((K260-1)*'results log'!$B$2)*(1-$B$3)),IF(M260="PLACED",(((L260-1)*'results log'!$B$2)*(1-$B$3))-'results log'!$B$2,IF(J260=0,-'results log'!$B$2,-('results log'!$B$2*2))))))*E260),0))</f>
        <v>0</v>
      </c>
      <c r="U260">
        <f t="shared" si="7"/>
        <v>1</v>
      </c>
    </row>
    <row r="261" spans="8:21" ht="16" x14ac:dyDescent="0.2">
      <c r="H261" s="22"/>
      <c r="I261" s="22"/>
      <c r="J261" s="22"/>
      <c r="M261" s="17"/>
      <c r="N261" s="26">
        <f>((G261-1)*(1-(IF(H261="no",0,'results log'!$B$3)))+1)</f>
        <v>5.0000000000000044E-2</v>
      </c>
      <c r="O261" s="26">
        <f t="shared" si="8"/>
        <v>0</v>
      </c>
      <c r="P261" s="28">
        <f>IF(ISBLANK(M261),,IF(ISBLANK(F261),,(IF(M261="WON-EW",((((F261-1)*J261)*'results log'!$B$2)+('results log'!$B$2*(F261-1))),IF(M261="WON",((((F261-1)*J261)*'results log'!$B$2)+('results log'!$B$2*(F261-1))),IF(M261="PLACED",((((F261-1)*J261)*'results log'!$B$2)-'results log'!$B$2),IF(J261=0,-'results log'!$B$2,IF(J261=0,-'results log'!$B$2,-('results log'!$B$2*2)))))))*E261))</f>
        <v>0</v>
      </c>
      <c r="Q261" s="27">
        <f>IF(ISBLANK(M261),,IF(ISBLANK(G261),,(IF(M261="WON-EW",((((N261-1)*J261)*'results log'!$B$2)+('results log'!$B$2*(N261-1))),IF(M261="WON",((((N261-1)*J261)*'results log'!$B$2)+('results log'!$B$2*(N261-1))),IF(M261="PLACED",((((N261-1)*J261)*'results log'!$B$2)-'results log'!$B$2),IF(J261=0,-'results log'!$B$2,IF(J261=0,-'results log'!$B$2,-('results log'!$B$2*2)))))))*E261))</f>
        <v>0</v>
      </c>
      <c r="R261" s="27">
        <f>IF(ISBLANK(M261),,IF(U261&lt;&gt;1,((IF(M261="WON-EW",(((K261-1)*'results log'!$B$2)*(1-$B$3))+(((L261-1)*'results log'!$B$2)*(1-$B$3)),IF(M261="WON",(((K261-1)*'results log'!$B$2)*(1-$B$3)),IF(M261="PLACED",(((L261-1)*'results log'!$B$2)*(1-$B$3))-'results log'!$B$2,IF(J261=0,-'results log'!$B$2,-('results log'!$B$2*2))))))*E261),0))</f>
        <v>0</v>
      </c>
      <c r="U261">
        <f t="shared" si="7"/>
        <v>1</v>
      </c>
    </row>
    <row r="262" spans="8:21" ht="16" x14ac:dyDescent="0.2">
      <c r="H262" s="22"/>
      <c r="I262" s="22"/>
      <c r="J262" s="22"/>
      <c r="M262" s="17"/>
      <c r="N262" s="26">
        <f>((G262-1)*(1-(IF(H262="no",0,'results log'!$B$3)))+1)</f>
        <v>5.0000000000000044E-2</v>
      </c>
      <c r="O262" s="26">
        <f t="shared" si="8"/>
        <v>0</v>
      </c>
      <c r="P262" s="28">
        <f>IF(ISBLANK(M262),,IF(ISBLANK(F262),,(IF(M262="WON-EW",((((F262-1)*J262)*'results log'!$B$2)+('results log'!$B$2*(F262-1))),IF(M262="WON",((((F262-1)*J262)*'results log'!$B$2)+('results log'!$B$2*(F262-1))),IF(M262="PLACED",((((F262-1)*J262)*'results log'!$B$2)-'results log'!$B$2),IF(J262=0,-'results log'!$B$2,IF(J262=0,-'results log'!$B$2,-('results log'!$B$2*2)))))))*E262))</f>
        <v>0</v>
      </c>
      <c r="Q262" s="27">
        <f>IF(ISBLANK(M262),,IF(ISBLANK(G262),,(IF(M262="WON-EW",((((N262-1)*J262)*'results log'!$B$2)+('results log'!$B$2*(N262-1))),IF(M262="WON",((((N262-1)*J262)*'results log'!$B$2)+('results log'!$B$2*(N262-1))),IF(M262="PLACED",((((N262-1)*J262)*'results log'!$B$2)-'results log'!$B$2),IF(J262=0,-'results log'!$B$2,IF(J262=0,-'results log'!$B$2,-('results log'!$B$2*2)))))))*E262))</f>
        <v>0</v>
      </c>
      <c r="R262" s="27">
        <f>IF(ISBLANK(M262),,IF(U262&lt;&gt;1,((IF(M262="WON-EW",(((K262-1)*'results log'!$B$2)*(1-$B$3))+(((L262-1)*'results log'!$B$2)*(1-$B$3)),IF(M262="WON",(((K262-1)*'results log'!$B$2)*(1-$B$3)),IF(M262="PLACED",(((L262-1)*'results log'!$B$2)*(1-$B$3))-'results log'!$B$2,IF(J262=0,-'results log'!$B$2,-('results log'!$B$2*2))))))*E262),0))</f>
        <v>0</v>
      </c>
      <c r="U262">
        <f t="shared" si="7"/>
        <v>1</v>
      </c>
    </row>
    <row r="263" spans="8:21" ht="16" x14ac:dyDescent="0.2">
      <c r="H263" s="22"/>
      <c r="I263" s="22"/>
      <c r="J263" s="22"/>
      <c r="M263" s="17"/>
      <c r="N263" s="26">
        <f>((G263-1)*(1-(IF(H263="no",0,'results log'!$B$3)))+1)</f>
        <v>5.0000000000000044E-2</v>
      </c>
      <c r="O263" s="26">
        <f t="shared" si="8"/>
        <v>0</v>
      </c>
      <c r="P263" s="28">
        <f>IF(ISBLANK(M263),,IF(ISBLANK(F263),,(IF(M263="WON-EW",((((F263-1)*J263)*'results log'!$B$2)+('results log'!$B$2*(F263-1))),IF(M263="WON",((((F263-1)*J263)*'results log'!$B$2)+('results log'!$B$2*(F263-1))),IF(M263="PLACED",((((F263-1)*J263)*'results log'!$B$2)-'results log'!$B$2),IF(J263=0,-'results log'!$B$2,IF(J263=0,-'results log'!$B$2,-('results log'!$B$2*2)))))))*E263))</f>
        <v>0</v>
      </c>
      <c r="Q263" s="27">
        <f>IF(ISBLANK(M263),,IF(ISBLANK(G263),,(IF(M263="WON-EW",((((N263-1)*J263)*'results log'!$B$2)+('results log'!$B$2*(N263-1))),IF(M263="WON",((((N263-1)*J263)*'results log'!$B$2)+('results log'!$B$2*(N263-1))),IF(M263="PLACED",((((N263-1)*J263)*'results log'!$B$2)-'results log'!$B$2),IF(J263=0,-'results log'!$B$2,IF(J263=0,-'results log'!$B$2,-('results log'!$B$2*2)))))))*E263))</f>
        <v>0</v>
      </c>
      <c r="R263" s="27">
        <f>IF(ISBLANK(M263),,IF(U263&lt;&gt;1,((IF(M263="WON-EW",(((K263-1)*'results log'!$B$2)*(1-$B$3))+(((L263-1)*'results log'!$B$2)*(1-$B$3)),IF(M263="WON",(((K263-1)*'results log'!$B$2)*(1-$B$3)),IF(M263="PLACED",(((L263-1)*'results log'!$B$2)*(1-$B$3))-'results log'!$B$2,IF(J263=0,-'results log'!$B$2,-('results log'!$B$2*2))))))*E263),0))</f>
        <v>0</v>
      </c>
      <c r="U263">
        <f t="shared" si="7"/>
        <v>1</v>
      </c>
    </row>
    <row r="264" spans="8:21" ht="16" x14ac:dyDescent="0.2">
      <c r="H264" s="22"/>
      <c r="I264" s="22"/>
      <c r="J264" s="22"/>
      <c r="M264" s="17"/>
      <c r="N264" s="26">
        <f>((G264-1)*(1-(IF(H264="no",0,'results log'!$B$3)))+1)</f>
        <v>5.0000000000000044E-2</v>
      </c>
      <c r="O264" s="26">
        <f t="shared" si="8"/>
        <v>0</v>
      </c>
      <c r="P264" s="28">
        <f>IF(ISBLANK(M264),,IF(ISBLANK(F264),,(IF(M264="WON-EW",((((F264-1)*J264)*'results log'!$B$2)+('results log'!$B$2*(F264-1))),IF(M264="WON",((((F264-1)*J264)*'results log'!$B$2)+('results log'!$B$2*(F264-1))),IF(M264="PLACED",((((F264-1)*J264)*'results log'!$B$2)-'results log'!$B$2),IF(J264=0,-'results log'!$B$2,IF(J264=0,-'results log'!$B$2,-('results log'!$B$2*2)))))))*E264))</f>
        <v>0</v>
      </c>
      <c r="Q264" s="27">
        <f>IF(ISBLANK(M264),,IF(ISBLANK(G264),,(IF(M264="WON-EW",((((N264-1)*J264)*'results log'!$B$2)+('results log'!$B$2*(N264-1))),IF(M264="WON",((((N264-1)*J264)*'results log'!$B$2)+('results log'!$B$2*(N264-1))),IF(M264="PLACED",((((N264-1)*J264)*'results log'!$B$2)-'results log'!$B$2),IF(J264=0,-'results log'!$B$2,IF(J264=0,-'results log'!$B$2,-('results log'!$B$2*2)))))))*E264))</f>
        <v>0</v>
      </c>
      <c r="R264" s="27">
        <f>IF(ISBLANK(M264),,IF(U264&lt;&gt;1,((IF(M264="WON-EW",(((K264-1)*'results log'!$B$2)*(1-$B$3))+(((L264-1)*'results log'!$B$2)*(1-$B$3)),IF(M264="WON",(((K264-1)*'results log'!$B$2)*(1-$B$3)),IF(M264="PLACED",(((L264-1)*'results log'!$B$2)*(1-$B$3))-'results log'!$B$2,IF(J264=0,-'results log'!$B$2,-('results log'!$B$2*2))))))*E264),0))</f>
        <v>0</v>
      </c>
      <c r="U264">
        <f t="shared" si="7"/>
        <v>1</v>
      </c>
    </row>
    <row r="265" spans="8:21" ht="16" x14ac:dyDescent="0.2">
      <c r="H265" s="22"/>
      <c r="I265" s="22"/>
      <c r="J265" s="22"/>
      <c r="M265" s="17"/>
      <c r="N265" s="26">
        <f>((G265-1)*(1-(IF(H265="no",0,'results log'!$B$3)))+1)</f>
        <v>5.0000000000000044E-2</v>
      </c>
      <c r="O265" s="26">
        <f t="shared" si="8"/>
        <v>0</v>
      </c>
      <c r="P265" s="28">
        <f>IF(ISBLANK(M265),,IF(ISBLANK(F265),,(IF(M265="WON-EW",((((F265-1)*J265)*'results log'!$B$2)+('results log'!$B$2*(F265-1))),IF(M265="WON",((((F265-1)*J265)*'results log'!$B$2)+('results log'!$B$2*(F265-1))),IF(M265="PLACED",((((F265-1)*J265)*'results log'!$B$2)-'results log'!$B$2),IF(J265=0,-'results log'!$B$2,IF(J265=0,-'results log'!$B$2,-('results log'!$B$2*2)))))))*E265))</f>
        <v>0</v>
      </c>
      <c r="Q265" s="27">
        <f>IF(ISBLANK(M265),,IF(ISBLANK(G265),,(IF(M265="WON-EW",((((N265-1)*J265)*'results log'!$B$2)+('results log'!$B$2*(N265-1))),IF(M265="WON",((((N265-1)*J265)*'results log'!$B$2)+('results log'!$B$2*(N265-1))),IF(M265="PLACED",((((N265-1)*J265)*'results log'!$B$2)-'results log'!$B$2),IF(J265=0,-'results log'!$B$2,IF(J265=0,-'results log'!$B$2,-('results log'!$B$2*2)))))))*E265))</f>
        <v>0</v>
      </c>
      <c r="R265" s="27">
        <f>IF(ISBLANK(M265),,IF(U265&lt;&gt;1,((IF(M265="WON-EW",(((K265-1)*'results log'!$B$2)*(1-$B$3))+(((L265-1)*'results log'!$B$2)*(1-$B$3)),IF(M265="WON",(((K265-1)*'results log'!$B$2)*(1-$B$3)),IF(M265="PLACED",(((L265-1)*'results log'!$B$2)*(1-$B$3))-'results log'!$B$2,IF(J265=0,-'results log'!$B$2,-('results log'!$B$2*2))))))*E265),0))</f>
        <v>0</v>
      </c>
      <c r="U265">
        <f t="shared" ref="U265:U328" si="9">IF(ISBLANK(K265),1,IF(ISBLANK(L265),2,99))</f>
        <v>1</v>
      </c>
    </row>
    <row r="266" spans="8:21" ht="16" x14ac:dyDescent="0.2">
      <c r="H266" s="22"/>
      <c r="I266" s="22"/>
      <c r="J266" s="22"/>
      <c r="M266" s="17"/>
      <c r="N266" s="26">
        <f>((G266-1)*(1-(IF(H266="no",0,'results log'!$B$3)))+1)</f>
        <v>5.0000000000000044E-2</v>
      </c>
      <c r="O266" s="26">
        <f t="shared" si="8"/>
        <v>0</v>
      </c>
      <c r="P266" s="28">
        <f>IF(ISBLANK(M266),,IF(ISBLANK(F266),,(IF(M266="WON-EW",((((F266-1)*J266)*'results log'!$B$2)+('results log'!$B$2*(F266-1))),IF(M266="WON",((((F266-1)*J266)*'results log'!$B$2)+('results log'!$B$2*(F266-1))),IF(M266="PLACED",((((F266-1)*J266)*'results log'!$B$2)-'results log'!$B$2),IF(J266=0,-'results log'!$B$2,IF(J266=0,-'results log'!$B$2,-('results log'!$B$2*2)))))))*E266))</f>
        <v>0</v>
      </c>
      <c r="Q266" s="27">
        <f>IF(ISBLANK(M266),,IF(ISBLANK(G266),,(IF(M266="WON-EW",((((N266-1)*J266)*'results log'!$B$2)+('results log'!$B$2*(N266-1))),IF(M266="WON",((((N266-1)*J266)*'results log'!$B$2)+('results log'!$B$2*(N266-1))),IF(M266="PLACED",((((N266-1)*J266)*'results log'!$B$2)-'results log'!$B$2),IF(J266=0,-'results log'!$B$2,IF(J266=0,-'results log'!$B$2,-('results log'!$B$2*2)))))))*E266))</f>
        <v>0</v>
      </c>
      <c r="R266" s="27">
        <f>IF(ISBLANK(M266),,IF(U266&lt;&gt;1,((IF(M266="WON-EW",(((K266-1)*'results log'!$B$2)*(1-$B$3))+(((L266-1)*'results log'!$B$2)*(1-$B$3)),IF(M266="WON",(((K266-1)*'results log'!$B$2)*(1-$B$3)),IF(M266="PLACED",(((L266-1)*'results log'!$B$2)*(1-$B$3))-'results log'!$B$2,IF(J266=0,-'results log'!$B$2,-('results log'!$B$2*2))))))*E266),0))</f>
        <v>0</v>
      </c>
      <c r="U266">
        <f t="shared" si="9"/>
        <v>1</v>
      </c>
    </row>
    <row r="267" spans="8:21" ht="16" x14ac:dyDescent="0.2">
      <c r="H267" s="22"/>
      <c r="I267" s="22"/>
      <c r="J267" s="22"/>
      <c r="M267" s="17"/>
      <c r="N267" s="26">
        <f>((G267-1)*(1-(IF(H267="no",0,'results log'!$B$3)))+1)</f>
        <v>5.0000000000000044E-2</v>
      </c>
      <c r="O267" s="26">
        <f t="shared" si="8"/>
        <v>0</v>
      </c>
      <c r="P267" s="28">
        <f>IF(ISBLANK(M267),,IF(ISBLANK(F267),,(IF(M267="WON-EW",((((F267-1)*J267)*'results log'!$B$2)+('results log'!$B$2*(F267-1))),IF(M267="WON",((((F267-1)*J267)*'results log'!$B$2)+('results log'!$B$2*(F267-1))),IF(M267="PLACED",((((F267-1)*J267)*'results log'!$B$2)-'results log'!$B$2),IF(J267=0,-'results log'!$B$2,IF(J267=0,-'results log'!$B$2,-('results log'!$B$2*2)))))))*E267))</f>
        <v>0</v>
      </c>
      <c r="Q267" s="27">
        <f>IF(ISBLANK(M267),,IF(ISBLANK(G267),,(IF(M267="WON-EW",((((N267-1)*J267)*'results log'!$B$2)+('results log'!$B$2*(N267-1))),IF(M267="WON",((((N267-1)*J267)*'results log'!$B$2)+('results log'!$B$2*(N267-1))),IF(M267="PLACED",((((N267-1)*J267)*'results log'!$B$2)-'results log'!$B$2),IF(J267=0,-'results log'!$B$2,IF(J267=0,-'results log'!$B$2,-('results log'!$B$2*2)))))))*E267))</f>
        <v>0</v>
      </c>
      <c r="R267" s="27">
        <f>IF(ISBLANK(M267),,IF(U267&lt;&gt;1,((IF(M267="WON-EW",(((K267-1)*'results log'!$B$2)*(1-$B$3))+(((L267-1)*'results log'!$B$2)*(1-$B$3)),IF(M267="WON",(((K267-1)*'results log'!$B$2)*(1-$B$3)),IF(M267="PLACED",(((L267-1)*'results log'!$B$2)*(1-$B$3))-'results log'!$B$2,IF(J267=0,-'results log'!$B$2,-('results log'!$B$2*2))))))*E267),0))</f>
        <v>0</v>
      </c>
      <c r="U267">
        <f t="shared" si="9"/>
        <v>1</v>
      </c>
    </row>
    <row r="268" spans="8:21" ht="16" x14ac:dyDescent="0.2">
      <c r="H268" s="22"/>
      <c r="I268" s="22"/>
      <c r="J268" s="22"/>
      <c r="M268" s="17"/>
      <c r="N268" s="26">
        <f>((G268-1)*(1-(IF(H268="no",0,'results log'!$B$3)))+1)</f>
        <v>5.0000000000000044E-2</v>
      </c>
      <c r="O268" s="26">
        <f t="shared" si="8"/>
        <v>0</v>
      </c>
      <c r="P268" s="28">
        <f>IF(ISBLANK(M268),,IF(ISBLANK(F268),,(IF(M268="WON-EW",((((F268-1)*J268)*'results log'!$B$2)+('results log'!$B$2*(F268-1))),IF(M268="WON",((((F268-1)*J268)*'results log'!$B$2)+('results log'!$B$2*(F268-1))),IF(M268="PLACED",((((F268-1)*J268)*'results log'!$B$2)-'results log'!$B$2),IF(J268=0,-'results log'!$B$2,IF(J268=0,-'results log'!$B$2,-('results log'!$B$2*2)))))))*E268))</f>
        <v>0</v>
      </c>
      <c r="Q268" s="27">
        <f>IF(ISBLANK(M268),,IF(ISBLANK(G268),,(IF(M268="WON-EW",((((N268-1)*J268)*'results log'!$B$2)+('results log'!$B$2*(N268-1))),IF(M268="WON",((((N268-1)*J268)*'results log'!$B$2)+('results log'!$B$2*(N268-1))),IF(M268="PLACED",((((N268-1)*J268)*'results log'!$B$2)-'results log'!$B$2),IF(J268=0,-'results log'!$B$2,IF(J268=0,-'results log'!$B$2,-('results log'!$B$2*2)))))))*E268))</f>
        <v>0</v>
      </c>
      <c r="R268" s="27">
        <f>IF(ISBLANK(M268),,IF(U268&lt;&gt;1,((IF(M268="WON-EW",(((K268-1)*'results log'!$B$2)*(1-$B$3))+(((L268-1)*'results log'!$B$2)*(1-$B$3)),IF(M268="WON",(((K268-1)*'results log'!$B$2)*(1-$B$3)),IF(M268="PLACED",(((L268-1)*'results log'!$B$2)*(1-$B$3))-'results log'!$B$2,IF(J268=0,-'results log'!$B$2,-('results log'!$B$2*2))))))*E268),0))</f>
        <v>0</v>
      </c>
      <c r="U268">
        <f t="shared" si="9"/>
        <v>1</v>
      </c>
    </row>
    <row r="269" spans="8:21" ht="16" x14ac:dyDescent="0.2">
      <c r="H269" s="22"/>
      <c r="I269" s="22"/>
      <c r="J269" s="22"/>
      <c r="M269" s="17"/>
      <c r="N269" s="26">
        <f>((G269-1)*(1-(IF(H269="no",0,'results log'!$B$3)))+1)</f>
        <v>5.0000000000000044E-2</v>
      </c>
      <c r="O269" s="26">
        <f t="shared" si="8"/>
        <v>0</v>
      </c>
      <c r="P269" s="28">
        <f>IF(ISBLANK(M269),,IF(ISBLANK(F269),,(IF(M269="WON-EW",((((F269-1)*J269)*'results log'!$B$2)+('results log'!$B$2*(F269-1))),IF(M269="WON",((((F269-1)*J269)*'results log'!$B$2)+('results log'!$B$2*(F269-1))),IF(M269="PLACED",((((F269-1)*J269)*'results log'!$B$2)-'results log'!$B$2),IF(J269=0,-'results log'!$B$2,IF(J269=0,-'results log'!$B$2,-('results log'!$B$2*2)))))))*E269))</f>
        <v>0</v>
      </c>
      <c r="Q269" s="27">
        <f>IF(ISBLANK(M269),,IF(ISBLANK(G269),,(IF(M269="WON-EW",((((N269-1)*J269)*'results log'!$B$2)+('results log'!$B$2*(N269-1))),IF(M269="WON",((((N269-1)*J269)*'results log'!$B$2)+('results log'!$B$2*(N269-1))),IF(M269="PLACED",((((N269-1)*J269)*'results log'!$B$2)-'results log'!$B$2),IF(J269=0,-'results log'!$B$2,IF(J269=0,-'results log'!$B$2,-('results log'!$B$2*2)))))))*E269))</f>
        <v>0</v>
      </c>
      <c r="R269" s="27">
        <f>IF(ISBLANK(M269),,IF(U269&lt;&gt;1,((IF(M269="WON-EW",(((K269-1)*'results log'!$B$2)*(1-$B$3))+(((L269-1)*'results log'!$B$2)*(1-$B$3)),IF(M269="WON",(((K269-1)*'results log'!$B$2)*(1-$B$3)),IF(M269="PLACED",(((L269-1)*'results log'!$B$2)*(1-$B$3))-'results log'!$B$2,IF(J269=0,-'results log'!$B$2,-('results log'!$B$2*2))))))*E269),0))</f>
        <v>0</v>
      </c>
      <c r="U269">
        <f t="shared" si="9"/>
        <v>1</v>
      </c>
    </row>
    <row r="270" spans="8:21" ht="16" x14ac:dyDescent="0.2">
      <c r="H270" s="22"/>
      <c r="I270" s="22"/>
      <c r="J270" s="22"/>
      <c r="M270" s="17"/>
      <c r="N270" s="26">
        <f>((G270-1)*(1-(IF(H270="no",0,'results log'!$B$3)))+1)</f>
        <v>5.0000000000000044E-2</v>
      </c>
      <c r="O270" s="26">
        <f t="shared" si="8"/>
        <v>0</v>
      </c>
      <c r="P270" s="28">
        <f>IF(ISBLANK(M270),,IF(ISBLANK(F270),,(IF(M270="WON-EW",((((F270-1)*J270)*'results log'!$B$2)+('results log'!$B$2*(F270-1))),IF(M270="WON",((((F270-1)*J270)*'results log'!$B$2)+('results log'!$B$2*(F270-1))),IF(M270="PLACED",((((F270-1)*J270)*'results log'!$B$2)-'results log'!$B$2),IF(J270=0,-'results log'!$B$2,IF(J270=0,-'results log'!$B$2,-('results log'!$B$2*2)))))))*E270))</f>
        <v>0</v>
      </c>
      <c r="Q270" s="27">
        <f>IF(ISBLANK(M270),,IF(ISBLANK(G270),,(IF(M270="WON-EW",((((N270-1)*J270)*'results log'!$B$2)+('results log'!$B$2*(N270-1))),IF(M270="WON",((((N270-1)*J270)*'results log'!$B$2)+('results log'!$B$2*(N270-1))),IF(M270="PLACED",((((N270-1)*J270)*'results log'!$B$2)-'results log'!$B$2),IF(J270=0,-'results log'!$B$2,IF(J270=0,-'results log'!$B$2,-('results log'!$B$2*2)))))))*E270))</f>
        <v>0</v>
      </c>
      <c r="R270" s="27">
        <f>IF(ISBLANK(M270),,IF(U270&lt;&gt;1,((IF(M270="WON-EW",(((K270-1)*'results log'!$B$2)*(1-$B$3))+(((L270-1)*'results log'!$B$2)*(1-$B$3)),IF(M270="WON",(((K270-1)*'results log'!$B$2)*(1-$B$3)),IF(M270="PLACED",(((L270-1)*'results log'!$B$2)*(1-$B$3))-'results log'!$B$2,IF(J270=0,-'results log'!$B$2,-('results log'!$B$2*2))))))*E270),0))</f>
        <v>0</v>
      </c>
      <c r="U270">
        <f t="shared" si="9"/>
        <v>1</v>
      </c>
    </row>
    <row r="271" spans="8:21" ht="16" x14ac:dyDescent="0.2">
      <c r="H271" s="22"/>
      <c r="I271" s="22"/>
      <c r="J271" s="22"/>
      <c r="M271" s="17"/>
      <c r="N271" s="26">
        <f>((G271-1)*(1-(IF(H271="no",0,'results log'!$B$3)))+1)</f>
        <v>5.0000000000000044E-2</v>
      </c>
      <c r="O271" s="26">
        <f t="shared" ref="O271:O334" si="10">E271*IF(I271="yes",2,1)</f>
        <v>0</v>
      </c>
      <c r="P271" s="28">
        <f>IF(ISBLANK(M271),,IF(ISBLANK(F271),,(IF(M271="WON-EW",((((F271-1)*J271)*'results log'!$B$2)+('results log'!$B$2*(F271-1))),IF(M271="WON",((((F271-1)*J271)*'results log'!$B$2)+('results log'!$B$2*(F271-1))),IF(M271="PLACED",((((F271-1)*J271)*'results log'!$B$2)-'results log'!$B$2),IF(J271=0,-'results log'!$B$2,IF(J271=0,-'results log'!$B$2,-('results log'!$B$2*2)))))))*E271))</f>
        <v>0</v>
      </c>
      <c r="Q271" s="27">
        <f>IF(ISBLANK(M271),,IF(ISBLANK(G271),,(IF(M271="WON-EW",((((N271-1)*J271)*'results log'!$B$2)+('results log'!$B$2*(N271-1))),IF(M271="WON",((((N271-1)*J271)*'results log'!$B$2)+('results log'!$B$2*(N271-1))),IF(M271="PLACED",((((N271-1)*J271)*'results log'!$B$2)-'results log'!$B$2),IF(J271=0,-'results log'!$B$2,IF(J271=0,-'results log'!$B$2,-('results log'!$B$2*2)))))))*E271))</f>
        <v>0</v>
      </c>
      <c r="R271" s="27">
        <f>IF(ISBLANK(M271),,IF(U271&lt;&gt;1,((IF(M271="WON-EW",(((K271-1)*'results log'!$B$2)*(1-$B$3))+(((L271-1)*'results log'!$B$2)*(1-$B$3)),IF(M271="WON",(((K271-1)*'results log'!$B$2)*(1-$B$3)),IF(M271="PLACED",(((L271-1)*'results log'!$B$2)*(1-$B$3))-'results log'!$B$2,IF(J271=0,-'results log'!$B$2,-('results log'!$B$2*2))))))*E271),0))</f>
        <v>0</v>
      </c>
      <c r="U271">
        <f t="shared" si="9"/>
        <v>1</v>
      </c>
    </row>
    <row r="272" spans="8:21" ht="16" x14ac:dyDescent="0.2">
      <c r="H272" s="22"/>
      <c r="I272" s="22"/>
      <c r="J272" s="22"/>
      <c r="M272" s="17"/>
      <c r="N272" s="26">
        <f>((G272-1)*(1-(IF(H272="no",0,'results log'!$B$3)))+1)</f>
        <v>5.0000000000000044E-2</v>
      </c>
      <c r="O272" s="26">
        <f t="shared" si="10"/>
        <v>0</v>
      </c>
      <c r="P272" s="28">
        <f>IF(ISBLANK(M272),,IF(ISBLANK(F272),,(IF(M272="WON-EW",((((F272-1)*J272)*'results log'!$B$2)+('results log'!$B$2*(F272-1))),IF(M272="WON",((((F272-1)*J272)*'results log'!$B$2)+('results log'!$B$2*(F272-1))),IF(M272="PLACED",((((F272-1)*J272)*'results log'!$B$2)-'results log'!$B$2),IF(J272=0,-'results log'!$B$2,IF(J272=0,-'results log'!$B$2,-('results log'!$B$2*2)))))))*E272))</f>
        <v>0</v>
      </c>
      <c r="Q272" s="27">
        <f>IF(ISBLANK(M272),,IF(ISBLANK(G272),,(IF(M272="WON-EW",((((N272-1)*J272)*'results log'!$B$2)+('results log'!$B$2*(N272-1))),IF(M272="WON",((((N272-1)*J272)*'results log'!$B$2)+('results log'!$B$2*(N272-1))),IF(M272="PLACED",((((N272-1)*J272)*'results log'!$B$2)-'results log'!$B$2),IF(J272=0,-'results log'!$B$2,IF(J272=0,-'results log'!$B$2,-('results log'!$B$2*2)))))))*E272))</f>
        <v>0</v>
      </c>
      <c r="R272" s="27">
        <f>IF(ISBLANK(M272),,IF(U272&lt;&gt;1,((IF(M272="WON-EW",(((K272-1)*'results log'!$B$2)*(1-$B$3))+(((L272-1)*'results log'!$B$2)*(1-$B$3)),IF(M272="WON",(((K272-1)*'results log'!$B$2)*(1-$B$3)),IF(M272="PLACED",(((L272-1)*'results log'!$B$2)*(1-$B$3))-'results log'!$B$2,IF(J272=0,-'results log'!$B$2,-('results log'!$B$2*2))))))*E272),0))</f>
        <v>0</v>
      </c>
      <c r="U272">
        <f t="shared" si="9"/>
        <v>1</v>
      </c>
    </row>
    <row r="273" spans="8:21" ht="16" x14ac:dyDescent="0.2">
      <c r="H273" s="22"/>
      <c r="I273" s="22"/>
      <c r="J273" s="22"/>
      <c r="M273" s="17"/>
      <c r="N273" s="26">
        <f>((G273-1)*(1-(IF(H273="no",0,'results log'!$B$3)))+1)</f>
        <v>5.0000000000000044E-2</v>
      </c>
      <c r="O273" s="26">
        <f t="shared" si="10"/>
        <v>0</v>
      </c>
      <c r="P273" s="28">
        <f>IF(ISBLANK(M273),,IF(ISBLANK(F273),,(IF(M273="WON-EW",((((F273-1)*J273)*'results log'!$B$2)+('results log'!$B$2*(F273-1))),IF(M273="WON",((((F273-1)*J273)*'results log'!$B$2)+('results log'!$B$2*(F273-1))),IF(M273="PLACED",((((F273-1)*J273)*'results log'!$B$2)-'results log'!$B$2),IF(J273=0,-'results log'!$B$2,IF(J273=0,-'results log'!$B$2,-('results log'!$B$2*2)))))))*E273))</f>
        <v>0</v>
      </c>
      <c r="Q273" s="27">
        <f>IF(ISBLANK(M273),,IF(ISBLANK(G273),,(IF(M273="WON-EW",((((N273-1)*J273)*'results log'!$B$2)+('results log'!$B$2*(N273-1))),IF(M273="WON",((((N273-1)*J273)*'results log'!$B$2)+('results log'!$B$2*(N273-1))),IF(M273="PLACED",((((N273-1)*J273)*'results log'!$B$2)-'results log'!$B$2),IF(J273=0,-'results log'!$B$2,IF(J273=0,-'results log'!$B$2,-('results log'!$B$2*2)))))))*E273))</f>
        <v>0</v>
      </c>
      <c r="R273" s="27">
        <f>IF(ISBLANK(M273),,IF(U273&lt;&gt;1,((IF(M273="WON-EW",(((K273-1)*'results log'!$B$2)*(1-$B$3))+(((L273-1)*'results log'!$B$2)*(1-$B$3)),IF(M273="WON",(((K273-1)*'results log'!$B$2)*(1-$B$3)),IF(M273="PLACED",(((L273-1)*'results log'!$B$2)*(1-$B$3))-'results log'!$B$2,IF(J273=0,-'results log'!$B$2,-('results log'!$B$2*2))))))*E273),0))</f>
        <v>0</v>
      </c>
      <c r="U273">
        <f t="shared" si="9"/>
        <v>1</v>
      </c>
    </row>
    <row r="274" spans="8:21" ht="16" x14ac:dyDescent="0.2">
      <c r="H274" s="22"/>
      <c r="I274" s="22"/>
      <c r="J274" s="22"/>
      <c r="M274" s="17"/>
      <c r="N274" s="26">
        <f>((G274-1)*(1-(IF(H274="no",0,'results log'!$B$3)))+1)</f>
        <v>5.0000000000000044E-2</v>
      </c>
      <c r="O274" s="26">
        <f t="shared" si="10"/>
        <v>0</v>
      </c>
      <c r="P274" s="28">
        <f>IF(ISBLANK(M274),,IF(ISBLANK(F274),,(IF(M274="WON-EW",((((F274-1)*J274)*'results log'!$B$2)+('results log'!$B$2*(F274-1))),IF(M274="WON",((((F274-1)*J274)*'results log'!$B$2)+('results log'!$B$2*(F274-1))),IF(M274="PLACED",((((F274-1)*J274)*'results log'!$B$2)-'results log'!$B$2),IF(J274=0,-'results log'!$B$2,IF(J274=0,-'results log'!$B$2,-('results log'!$B$2*2)))))))*E274))</f>
        <v>0</v>
      </c>
      <c r="Q274" s="27">
        <f>IF(ISBLANK(M274),,IF(ISBLANK(G274),,(IF(M274="WON-EW",((((N274-1)*J274)*'results log'!$B$2)+('results log'!$B$2*(N274-1))),IF(M274="WON",((((N274-1)*J274)*'results log'!$B$2)+('results log'!$B$2*(N274-1))),IF(M274="PLACED",((((N274-1)*J274)*'results log'!$B$2)-'results log'!$B$2),IF(J274=0,-'results log'!$B$2,IF(J274=0,-'results log'!$B$2,-('results log'!$B$2*2)))))))*E274))</f>
        <v>0</v>
      </c>
      <c r="R274" s="27">
        <f>IF(ISBLANK(M274),,IF(U274&lt;&gt;1,((IF(M274="WON-EW",(((K274-1)*'results log'!$B$2)*(1-$B$3))+(((L274-1)*'results log'!$B$2)*(1-$B$3)),IF(M274="WON",(((K274-1)*'results log'!$B$2)*(1-$B$3)),IF(M274="PLACED",(((L274-1)*'results log'!$B$2)*(1-$B$3))-'results log'!$B$2,IF(J274=0,-'results log'!$B$2,-('results log'!$B$2*2))))))*E274),0))</f>
        <v>0</v>
      </c>
      <c r="U274">
        <f t="shared" si="9"/>
        <v>1</v>
      </c>
    </row>
    <row r="275" spans="8:21" ht="16" x14ac:dyDescent="0.2">
      <c r="H275" s="22"/>
      <c r="I275" s="22"/>
      <c r="J275" s="22"/>
      <c r="M275" s="17"/>
      <c r="N275" s="26">
        <f>((G275-1)*(1-(IF(H275="no",0,'results log'!$B$3)))+1)</f>
        <v>5.0000000000000044E-2</v>
      </c>
      <c r="O275" s="26">
        <f t="shared" si="10"/>
        <v>0</v>
      </c>
      <c r="P275" s="28">
        <f>IF(ISBLANK(M275),,IF(ISBLANK(F275),,(IF(M275="WON-EW",((((F275-1)*J275)*'results log'!$B$2)+('results log'!$B$2*(F275-1))),IF(M275="WON",((((F275-1)*J275)*'results log'!$B$2)+('results log'!$B$2*(F275-1))),IF(M275="PLACED",((((F275-1)*J275)*'results log'!$B$2)-'results log'!$B$2),IF(J275=0,-'results log'!$B$2,IF(J275=0,-'results log'!$B$2,-('results log'!$B$2*2)))))))*E275))</f>
        <v>0</v>
      </c>
      <c r="Q275" s="27">
        <f>IF(ISBLANK(M275),,IF(ISBLANK(G275),,(IF(M275="WON-EW",((((N275-1)*J275)*'results log'!$B$2)+('results log'!$B$2*(N275-1))),IF(M275="WON",((((N275-1)*J275)*'results log'!$B$2)+('results log'!$B$2*(N275-1))),IF(M275="PLACED",((((N275-1)*J275)*'results log'!$B$2)-'results log'!$B$2),IF(J275=0,-'results log'!$B$2,IF(J275=0,-'results log'!$B$2,-('results log'!$B$2*2)))))))*E275))</f>
        <v>0</v>
      </c>
      <c r="R275" s="27">
        <f>IF(ISBLANK(M275),,IF(U275&lt;&gt;1,((IF(M275="WON-EW",(((K275-1)*'results log'!$B$2)*(1-$B$3))+(((L275-1)*'results log'!$B$2)*(1-$B$3)),IF(M275="WON",(((K275-1)*'results log'!$B$2)*(1-$B$3)),IF(M275="PLACED",(((L275-1)*'results log'!$B$2)*(1-$B$3))-'results log'!$B$2,IF(J275=0,-'results log'!$B$2,-('results log'!$B$2*2))))))*E275),0))</f>
        <v>0</v>
      </c>
      <c r="U275">
        <f t="shared" si="9"/>
        <v>1</v>
      </c>
    </row>
    <row r="276" spans="8:21" ht="16" x14ac:dyDescent="0.2">
      <c r="H276" s="22"/>
      <c r="I276" s="22"/>
      <c r="J276" s="22"/>
      <c r="M276" s="17"/>
      <c r="N276" s="26">
        <f>((G276-1)*(1-(IF(H276="no",0,'results log'!$B$3)))+1)</f>
        <v>5.0000000000000044E-2</v>
      </c>
      <c r="O276" s="26">
        <f t="shared" si="10"/>
        <v>0</v>
      </c>
      <c r="P276" s="28">
        <f>IF(ISBLANK(M276),,IF(ISBLANK(F276),,(IF(M276="WON-EW",((((F276-1)*J276)*'results log'!$B$2)+('results log'!$B$2*(F276-1))),IF(M276="WON",((((F276-1)*J276)*'results log'!$B$2)+('results log'!$B$2*(F276-1))),IF(M276="PLACED",((((F276-1)*J276)*'results log'!$B$2)-'results log'!$B$2),IF(J276=0,-'results log'!$B$2,IF(J276=0,-'results log'!$B$2,-('results log'!$B$2*2)))))))*E276))</f>
        <v>0</v>
      </c>
      <c r="Q276" s="27">
        <f>IF(ISBLANK(M276),,IF(ISBLANK(G276),,(IF(M276="WON-EW",((((N276-1)*J276)*'results log'!$B$2)+('results log'!$B$2*(N276-1))),IF(M276="WON",((((N276-1)*J276)*'results log'!$B$2)+('results log'!$B$2*(N276-1))),IF(M276="PLACED",((((N276-1)*J276)*'results log'!$B$2)-'results log'!$B$2),IF(J276=0,-'results log'!$B$2,IF(J276=0,-'results log'!$B$2,-('results log'!$B$2*2)))))))*E276))</f>
        <v>0</v>
      </c>
      <c r="R276" s="27">
        <f>IF(ISBLANK(M276),,IF(U276&lt;&gt;1,((IF(M276="WON-EW",(((K276-1)*'results log'!$B$2)*(1-$B$3))+(((L276-1)*'results log'!$B$2)*(1-$B$3)),IF(M276="WON",(((K276-1)*'results log'!$B$2)*(1-$B$3)),IF(M276="PLACED",(((L276-1)*'results log'!$B$2)*(1-$B$3))-'results log'!$B$2,IF(J276=0,-'results log'!$B$2,-('results log'!$B$2*2))))))*E276),0))</f>
        <v>0</v>
      </c>
      <c r="U276">
        <f t="shared" si="9"/>
        <v>1</v>
      </c>
    </row>
    <row r="277" spans="8:21" ht="16" x14ac:dyDescent="0.2">
      <c r="H277" s="22"/>
      <c r="I277" s="22"/>
      <c r="J277" s="22"/>
      <c r="M277" s="17"/>
      <c r="N277" s="26">
        <f>((G277-1)*(1-(IF(H277="no",0,'results log'!$B$3)))+1)</f>
        <v>5.0000000000000044E-2</v>
      </c>
      <c r="O277" s="26">
        <f t="shared" si="10"/>
        <v>0</v>
      </c>
      <c r="P277" s="28">
        <f>IF(ISBLANK(M277),,IF(ISBLANK(F277),,(IF(M277="WON-EW",((((F277-1)*J277)*'results log'!$B$2)+('results log'!$B$2*(F277-1))),IF(M277="WON",((((F277-1)*J277)*'results log'!$B$2)+('results log'!$B$2*(F277-1))),IF(M277="PLACED",((((F277-1)*J277)*'results log'!$B$2)-'results log'!$B$2),IF(J277=0,-'results log'!$B$2,IF(J277=0,-'results log'!$B$2,-('results log'!$B$2*2)))))))*E277))</f>
        <v>0</v>
      </c>
      <c r="Q277" s="27">
        <f>IF(ISBLANK(M277),,IF(ISBLANK(G277),,(IF(M277="WON-EW",((((N277-1)*J277)*'results log'!$B$2)+('results log'!$B$2*(N277-1))),IF(M277="WON",((((N277-1)*J277)*'results log'!$B$2)+('results log'!$B$2*(N277-1))),IF(M277="PLACED",((((N277-1)*J277)*'results log'!$B$2)-'results log'!$B$2),IF(J277=0,-'results log'!$B$2,IF(J277=0,-'results log'!$B$2,-('results log'!$B$2*2)))))))*E277))</f>
        <v>0</v>
      </c>
      <c r="R277" s="27">
        <f>IF(ISBLANK(M277),,IF(U277&lt;&gt;1,((IF(M277="WON-EW",(((K277-1)*'results log'!$B$2)*(1-$B$3))+(((L277-1)*'results log'!$B$2)*(1-$B$3)),IF(M277="WON",(((K277-1)*'results log'!$B$2)*(1-$B$3)),IF(M277="PLACED",(((L277-1)*'results log'!$B$2)*(1-$B$3))-'results log'!$B$2,IF(J277=0,-'results log'!$B$2,-('results log'!$B$2*2))))))*E277),0))</f>
        <v>0</v>
      </c>
      <c r="U277">
        <f t="shared" si="9"/>
        <v>1</v>
      </c>
    </row>
    <row r="278" spans="8:21" ht="16" x14ac:dyDescent="0.2">
      <c r="H278" s="22"/>
      <c r="I278" s="22"/>
      <c r="J278" s="22"/>
      <c r="M278" s="17"/>
      <c r="N278" s="26">
        <f>((G278-1)*(1-(IF(H278="no",0,'results log'!$B$3)))+1)</f>
        <v>5.0000000000000044E-2</v>
      </c>
      <c r="O278" s="26">
        <f t="shared" si="10"/>
        <v>0</v>
      </c>
      <c r="P278" s="28">
        <f>IF(ISBLANK(M278),,IF(ISBLANK(F278),,(IF(M278="WON-EW",((((F278-1)*J278)*'results log'!$B$2)+('results log'!$B$2*(F278-1))),IF(M278="WON",((((F278-1)*J278)*'results log'!$B$2)+('results log'!$B$2*(F278-1))),IF(M278="PLACED",((((F278-1)*J278)*'results log'!$B$2)-'results log'!$B$2),IF(J278=0,-'results log'!$B$2,IF(J278=0,-'results log'!$B$2,-('results log'!$B$2*2)))))))*E278))</f>
        <v>0</v>
      </c>
      <c r="Q278" s="27">
        <f>IF(ISBLANK(M278),,IF(ISBLANK(G278),,(IF(M278="WON-EW",((((N278-1)*J278)*'results log'!$B$2)+('results log'!$B$2*(N278-1))),IF(M278="WON",((((N278-1)*J278)*'results log'!$B$2)+('results log'!$B$2*(N278-1))),IF(M278="PLACED",((((N278-1)*J278)*'results log'!$B$2)-'results log'!$B$2),IF(J278=0,-'results log'!$B$2,IF(J278=0,-'results log'!$B$2,-('results log'!$B$2*2)))))))*E278))</f>
        <v>0</v>
      </c>
      <c r="R278" s="27">
        <f>IF(ISBLANK(M278),,IF(U278&lt;&gt;1,((IF(M278="WON-EW",(((K278-1)*'results log'!$B$2)*(1-$B$3))+(((L278-1)*'results log'!$B$2)*(1-$B$3)),IF(M278="WON",(((K278-1)*'results log'!$B$2)*(1-$B$3)),IF(M278="PLACED",(((L278-1)*'results log'!$B$2)*(1-$B$3))-'results log'!$B$2,IF(J278=0,-'results log'!$B$2,-('results log'!$B$2*2))))))*E278),0))</f>
        <v>0</v>
      </c>
      <c r="U278">
        <f t="shared" si="9"/>
        <v>1</v>
      </c>
    </row>
    <row r="279" spans="8:21" ht="16" x14ac:dyDescent="0.2">
      <c r="H279" s="22"/>
      <c r="I279" s="22"/>
      <c r="J279" s="22"/>
      <c r="M279" s="17"/>
      <c r="N279" s="26">
        <f>((G279-1)*(1-(IF(H279="no",0,'results log'!$B$3)))+1)</f>
        <v>5.0000000000000044E-2</v>
      </c>
      <c r="O279" s="26">
        <f t="shared" si="10"/>
        <v>0</v>
      </c>
      <c r="P279" s="28">
        <f>IF(ISBLANK(M279),,IF(ISBLANK(F279),,(IF(M279="WON-EW",((((F279-1)*J279)*'results log'!$B$2)+('results log'!$B$2*(F279-1))),IF(M279="WON",((((F279-1)*J279)*'results log'!$B$2)+('results log'!$B$2*(F279-1))),IF(M279="PLACED",((((F279-1)*J279)*'results log'!$B$2)-'results log'!$B$2),IF(J279=0,-'results log'!$B$2,IF(J279=0,-'results log'!$B$2,-('results log'!$B$2*2)))))))*E279))</f>
        <v>0</v>
      </c>
      <c r="Q279" s="27">
        <f>IF(ISBLANK(M279),,IF(ISBLANK(G279),,(IF(M279="WON-EW",((((N279-1)*J279)*'results log'!$B$2)+('results log'!$B$2*(N279-1))),IF(M279="WON",((((N279-1)*J279)*'results log'!$B$2)+('results log'!$B$2*(N279-1))),IF(M279="PLACED",((((N279-1)*J279)*'results log'!$B$2)-'results log'!$B$2),IF(J279=0,-'results log'!$B$2,IF(J279=0,-'results log'!$B$2,-('results log'!$B$2*2)))))))*E279))</f>
        <v>0</v>
      </c>
      <c r="R279" s="27">
        <f>IF(ISBLANK(M279),,IF(U279&lt;&gt;1,((IF(M279="WON-EW",(((K279-1)*'results log'!$B$2)*(1-$B$3))+(((L279-1)*'results log'!$B$2)*(1-$B$3)),IF(M279="WON",(((K279-1)*'results log'!$B$2)*(1-$B$3)),IF(M279="PLACED",(((L279-1)*'results log'!$B$2)*(1-$B$3))-'results log'!$B$2,IF(J279=0,-'results log'!$B$2,-('results log'!$B$2*2))))))*E279),0))</f>
        <v>0</v>
      </c>
      <c r="U279">
        <f t="shared" si="9"/>
        <v>1</v>
      </c>
    </row>
    <row r="280" spans="8:21" ht="16" x14ac:dyDescent="0.2">
      <c r="H280" s="22"/>
      <c r="I280" s="22"/>
      <c r="J280" s="22"/>
      <c r="M280" s="17"/>
      <c r="N280" s="26">
        <f>((G280-1)*(1-(IF(H280="no",0,'results log'!$B$3)))+1)</f>
        <v>5.0000000000000044E-2</v>
      </c>
      <c r="O280" s="26">
        <f t="shared" si="10"/>
        <v>0</v>
      </c>
      <c r="P280" s="28">
        <f>IF(ISBLANK(M280),,IF(ISBLANK(F280),,(IF(M280="WON-EW",((((F280-1)*J280)*'results log'!$B$2)+('results log'!$B$2*(F280-1))),IF(M280="WON",((((F280-1)*J280)*'results log'!$B$2)+('results log'!$B$2*(F280-1))),IF(M280="PLACED",((((F280-1)*J280)*'results log'!$B$2)-'results log'!$B$2),IF(J280=0,-'results log'!$B$2,IF(J280=0,-'results log'!$B$2,-('results log'!$B$2*2)))))))*E280))</f>
        <v>0</v>
      </c>
      <c r="Q280" s="27">
        <f>IF(ISBLANK(M280),,IF(ISBLANK(G280),,(IF(M280="WON-EW",((((N280-1)*J280)*'results log'!$B$2)+('results log'!$B$2*(N280-1))),IF(M280="WON",((((N280-1)*J280)*'results log'!$B$2)+('results log'!$B$2*(N280-1))),IF(M280="PLACED",((((N280-1)*J280)*'results log'!$B$2)-'results log'!$B$2),IF(J280=0,-'results log'!$B$2,IF(J280=0,-'results log'!$B$2,-('results log'!$B$2*2)))))))*E280))</f>
        <v>0</v>
      </c>
      <c r="R280" s="27">
        <f>IF(ISBLANK(M280),,IF(U280&lt;&gt;1,((IF(M280="WON-EW",(((K280-1)*'results log'!$B$2)*(1-$B$3))+(((L280-1)*'results log'!$B$2)*(1-$B$3)),IF(M280="WON",(((K280-1)*'results log'!$B$2)*(1-$B$3)),IF(M280="PLACED",(((L280-1)*'results log'!$B$2)*(1-$B$3))-'results log'!$B$2,IF(J280=0,-'results log'!$B$2,-('results log'!$B$2*2))))))*E280),0))</f>
        <v>0</v>
      </c>
      <c r="U280">
        <f t="shared" si="9"/>
        <v>1</v>
      </c>
    </row>
    <row r="281" spans="8:21" ht="16" x14ac:dyDescent="0.2">
      <c r="H281" s="22"/>
      <c r="I281" s="22"/>
      <c r="J281" s="22"/>
      <c r="M281" s="17"/>
      <c r="N281" s="26">
        <f>((G281-1)*(1-(IF(H281="no",0,'results log'!$B$3)))+1)</f>
        <v>5.0000000000000044E-2</v>
      </c>
      <c r="O281" s="26">
        <f t="shared" si="10"/>
        <v>0</v>
      </c>
      <c r="P281" s="28">
        <f>IF(ISBLANK(M281),,IF(ISBLANK(F281),,(IF(M281="WON-EW",((((F281-1)*J281)*'results log'!$B$2)+('results log'!$B$2*(F281-1))),IF(M281="WON",((((F281-1)*J281)*'results log'!$B$2)+('results log'!$B$2*(F281-1))),IF(M281="PLACED",((((F281-1)*J281)*'results log'!$B$2)-'results log'!$B$2),IF(J281=0,-'results log'!$B$2,IF(J281=0,-'results log'!$B$2,-('results log'!$B$2*2)))))))*E281))</f>
        <v>0</v>
      </c>
      <c r="Q281" s="27">
        <f>IF(ISBLANK(M281),,IF(ISBLANK(G281),,(IF(M281="WON-EW",((((N281-1)*J281)*'results log'!$B$2)+('results log'!$B$2*(N281-1))),IF(M281="WON",((((N281-1)*J281)*'results log'!$B$2)+('results log'!$B$2*(N281-1))),IF(M281="PLACED",((((N281-1)*J281)*'results log'!$B$2)-'results log'!$B$2),IF(J281=0,-'results log'!$B$2,IF(J281=0,-'results log'!$B$2,-('results log'!$B$2*2)))))))*E281))</f>
        <v>0</v>
      </c>
      <c r="R281" s="27">
        <f>IF(ISBLANK(M281),,IF(U281&lt;&gt;1,((IF(M281="WON-EW",(((K281-1)*'results log'!$B$2)*(1-$B$3))+(((L281-1)*'results log'!$B$2)*(1-$B$3)),IF(M281="WON",(((K281-1)*'results log'!$B$2)*(1-$B$3)),IF(M281="PLACED",(((L281-1)*'results log'!$B$2)*(1-$B$3))-'results log'!$B$2,IF(J281=0,-'results log'!$B$2,-('results log'!$B$2*2))))))*E281),0))</f>
        <v>0</v>
      </c>
      <c r="U281">
        <f t="shared" si="9"/>
        <v>1</v>
      </c>
    </row>
    <row r="282" spans="8:21" ht="16" x14ac:dyDescent="0.2">
      <c r="H282" s="22"/>
      <c r="I282" s="22"/>
      <c r="J282" s="22"/>
      <c r="M282" s="17"/>
      <c r="N282" s="26">
        <f>((G282-1)*(1-(IF(H282="no",0,'results log'!$B$3)))+1)</f>
        <v>5.0000000000000044E-2</v>
      </c>
      <c r="O282" s="26">
        <f t="shared" si="10"/>
        <v>0</v>
      </c>
      <c r="P282" s="28">
        <f>IF(ISBLANK(M282),,IF(ISBLANK(F282),,(IF(M282="WON-EW",((((F282-1)*J282)*'results log'!$B$2)+('results log'!$B$2*(F282-1))),IF(M282="WON",((((F282-1)*J282)*'results log'!$B$2)+('results log'!$B$2*(F282-1))),IF(M282="PLACED",((((F282-1)*J282)*'results log'!$B$2)-'results log'!$B$2),IF(J282=0,-'results log'!$B$2,IF(J282=0,-'results log'!$B$2,-('results log'!$B$2*2)))))))*E282))</f>
        <v>0</v>
      </c>
      <c r="Q282" s="27">
        <f>IF(ISBLANK(M282),,IF(ISBLANK(G282),,(IF(M282="WON-EW",((((N282-1)*J282)*'results log'!$B$2)+('results log'!$B$2*(N282-1))),IF(M282="WON",((((N282-1)*J282)*'results log'!$B$2)+('results log'!$B$2*(N282-1))),IF(M282="PLACED",((((N282-1)*J282)*'results log'!$B$2)-'results log'!$B$2),IF(J282=0,-'results log'!$B$2,IF(J282=0,-'results log'!$B$2,-('results log'!$B$2*2)))))))*E282))</f>
        <v>0</v>
      </c>
      <c r="R282" s="27">
        <f>IF(ISBLANK(M282),,IF(U282&lt;&gt;1,((IF(M282="WON-EW",(((K282-1)*'results log'!$B$2)*(1-$B$3))+(((L282-1)*'results log'!$B$2)*(1-$B$3)),IF(M282="WON",(((K282-1)*'results log'!$B$2)*(1-$B$3)),IF(M282="PLACED",(((L282-1)*'results log'!$B$2)*(1-$B$3))-'results log'!$B$2,IF(J282=0,-'results log'!$B$2,-('results log'!$B$2*2))))))*E282),0))</f>
        <v>0</v>
      </c>
      <c r="U282">
        <f t="shared" si="9"/>
        <v>1</v>
      </c>
    </row>
    <row r="283" spans="8:21" ht="16" x14ac:dyDescent="0.2">
      <c r="H283" s="22"/>
      <c r="I283" s="22"/>
      <c r="J283" s="22"/>
      <c r="M283" s="17"/>
      <c r="N283" s="26">
        <f>((G283-1)*(1-(IF(H283="no",0,'results log'!$B$3)))+1)</f>
        <v>5.0000000000000044E-2</v>
      </c>
      <c r="O283" s="26">
        <f t="shared" si="10"/>
        <v>0</v>
      </c>
      <c r="P283" s="28">
        <f>IF(ISBLANK(M283),,IF(ISBLANK(F283),,(IF(M283="WON-EW",((((F283-1)*J283)*'results log'!$B$2)+('results log'!$B$2*(F283-1))),IF(M283="WON",((((F283-1)*J283)*'results log'!$B$2)+('results log'!$B$2*(F283-1))),IF(M283="PLACED",((((F283-1)*J283)*'results log'!$B$2)-'results log'!$B$2),IF(J283=0,-'results log'!$B$2,IF(J283=0,-'results log'!$B$2,-('results log'!$B$2*2)))))))*E283))</f>
        <v>0</v>
      </c>
      <c r="Q283" s="27">
        <f>IF(ISBLANK(M283),,IF(ISBLANK(G283),,(IF(M283="WON-EW",((((N283-1)*J283)*'results log'!$B$2)+('results log'!$B$2*(N283-1))),IF(M283="WON",((((N283-1)*J283)*'results log'!$B$2)+('results log'!$B$2*(N283-1))),IF(M283="PLACED",((((N283-1)*J283)*'results log'!$B$2)-'results log'!$B$2),IF(J283=0,-'results log'!$B$2,IF(J283=0,-'results log'!$B$2,-('results log'!$B$2*2)))))))*E283))</f>
        <v>0</v>
      </c>
      <c r="R283" s="27">
        <f>IF(ISBLANK(M283),,IF(U283&lt;&gt;1,((IF(M283="WON-EW",(((K283-1)*'results log'!$B$2)*(1-$B$3))+(((L283-1)*'results log'!$B$2)*(1-$B$3)),IF(M283="WON",(((K283-1)*'results log'!$B$2)*(1-$B$3)),IF(M283="PLACED",(((L283-1)*'results log'!$B$2)*(1-$B$3))-'results log'!$B$2,IF(J283=0,-'results log'!$B$2,-('results log'!$B$2*2))))))*E283),0))</f>
        <v>0</v>
      </c>
      <c r="U283">
        <f t="shared" si="9"/>
        <v>1</v>
      </c>
    </row>
    <row r="284" spans="8:21" ht="16" x14ac:dyDescent="0.2">
      <c r="H284" s="22"/>
      <c r="I284" s="22"/>
      <c r="J284" s="22"/>
      <c r="M284" s="17"/>
      <c r="N284" s="26">
        <f>((G284-1)*(1-(IF(H284="no",0,'results log'!$B$3)))+1)</f>
        <v>5.0000000000000044E-2</v>
      </c>
      <c r="O284" s="26">
        <f t="shared" si="10"/>
        <v>0</v>
      </c>
      <c r="P284" s="28">
        <f>IF(ISBLANK(M284),,IF(ISBLANK(F284),,(IF(M284="WON-EW",((((F284-1)*J284)*'results log'!$B$2)+('results log'!$B$2*(F284-1))),IF(M284="WON",((((F284-1)*J284)*'results log'!$B$2)+('results log'!$B$2*(F284-1))),IF(M284="PLACED",((((F284-1)*J284)*'results log'!$B$2)-'results log'!$B$2),IF(J284=0,-'results log'!$B$2,IF(J284=0,-'results log'!$B$2,-('results log'!$B$2*2)))))))*E284))</f>
        <v>0</v>
      </c>
      <c r="Q284" s="27">
        <f>IF(ISBLANK(M284),,IF(ISBLANK(G284),,(IF(M284="WON-EW",((((N284-1)*J284)*'results log'!$B$2)+('results log'!$B$2*(N284-1))),IF(M284="WON",((((N284-1)*J284)*'results log'!$B$2)+('results log'!$B$2*(N284-1))),IF(M284="PLACED",((((N284-1)*J284)*'results log'!$B$2)-'results log'!$B$2),IF(J284=0,-'results log'!$B$2,IF(J284=0,-'results log'!$B$2,-('results log'!$B$2*2)))))))*E284))</f>
        <v>0</v>
      </c>
      <c r="R284" s="27">
        <f>IF(ISBLANK(M284),,IF(U284&lt;&gt;1,((IF(M284="WON-EW",(((K284-1)*'results log'!$B$2)*(1-$B$3))+(((L284-1)*'results log'!$B$2)*(1-$B$3)),IF(M284="WON",(((K284-1)*'results log'!$B$2)*(1-$B$3)),IF(M284="PLACED",(((L284-1)*'results log'!$B$2)*(1-$B$3))-'results log'!$B$2,IF(J284=0,-'results log'!$B$2,-('results log'!$B$2*2))))))*E284),0))</f>
        <v>0</v>
      </c>
      <c r="U284">
        <f t="shared" si="9"/>
        <v>1</v>
      </c>
    </row>
    <row r="285" spans="8:21" ht="16" x14ac:dyDescent="0.2">
      <c r="H285" s="22"/>
      <c r="I285" s="22"/>
      <c r="J285" s="22"/>
      <c r="M285" s="17"/>
      <c r="N285" s="26">
        <f>((G285-1)*(1-(IF(H285="no",0,'results log'!$B$3)))+1)</f>
        <v>5.0000000000000044E-2</v>
      </c>
      <c r="O285" s="26">
        <f t="shared" si="10"/>
        <v>0</v>
      </c>
      <c r="P285" s="28">
        <f>IF(ISBLANK(M285),,IF(ISBLANK(F285),,(IF(M285="WON-EW",((((F285-1)*J285)*'results log'!$B$2)+('results log'!$B$2*(F285-1))),IF(M285="WON",((((F285-1)*J285)*'results log'!$B$2)+('results log'!$B$2*(F285-1))),IF(M285="PLACED",((((F285-1)*J285)*'results log'!$B$2)-'results log'!$B$2),IF(J285=0,-'results log'!$B$2,IF(J285=0,-'results log'!$B$2,-('results log'!$B$2*2)))))))*E285))</f>
        <v>0</v>
      </c>
      <c r="Q285" s="27">
        <f>IF(ISBLANK(M285),,IF(ISBLANK(G285),,(IF(M285="WON-EW",((((N285-1)*J285)*'results log'!$B$2)+('results log'!$B$2*(N285-1))),IF(M285="WON",((((N285-1)*J285)*'results log'!$B$2)+('results log'!$B$2*(N285-1))),IF(M285="PLACED",((((N285-1)*J285)*'results log'!$B$2)-'results log'!$B$2),IF(J285=0,-'results log'!$B$2,IF(J285=0,-'results log'!$B$2,-('results log'!$B$2*2)))))))*E285))</f>
        <v>0</v>
      </c>
      <c r="R285" s="27">
        <f>IF(ISBLANK(M285),,IF(U285&lt;&gt;1,((IF(M285="WON-EW",(((K285-1)*'results log'!$B$2)*(1-$B$3))+(((L285-1)*'results log'!$B$2)*(1-$B$3)),IF(M285="WON",(((K285-1)*'results log'!$B$2)*(1-$B$3)),IF(M285="PLACED",(((L285-1)*'results log'!$B$2)*(1-$B$3))-'results log'!$B$2,IF(J285=0,-'results log'!$B$2,-('results log'!$B$2*2))))))*E285),0))</f>
        <v>0</v>
      </c>
      <c r="U285">
        <f t="shared" si="9"/>
        <v>1</v>
      </c>
    </row>
    <row r="286" spans="8:21" ht="16" x14ac:dyDescent="0.2">
      <c r="H286" s="22"/>
      <c r="I286" s="22"/>
      <c r="J286" s="22"/>
      <c r="M286" s="17"/>
      <c r="N286" s="26">
        <f>((G286-1)*(1-(IF(H286="no",0,'results log'!$B$3)))+1)</f>
        <v>5.0000000000000044E-2</v>
      </c>
      <c r="O286" s="26">
        <f t="shared" si="10"/>
        <v>0</v>
      </c>
      <c r="P286" s="28">
        <f>IF(ISBLANK(M286),,IF(ISBLANK(F286),,(IF(M286="WON-EW",((((F286-1)*J286)*'results log'!$B$2)+('results log'!$B$2*(F286-1))),IF(M286="WON",((((F286-1)*J286)*'results log'!$B$2)+('results log'!$B$2*(F286-1))),IF(M286="PLACED",((((F286-1)*J286)*'results log'!$B$2)-'results log'!$B$2),IF(J286=0,-'results log'!$B$2,IF(J286=0,-'results log'!$B$2,-('results log'!$B$2*2)))))))*E286))</f>
        <v>0</v>
      </c>
      <c r="Q286" s="27">
        <f>IF(ISBLANK(M286),,IF(ISBLANK(G286),,(IF(M286="WON-EW",((((N286-1)*J286)*'results log'!$B$2)+('results log'!$B$2*(N286-1))),IF(M286="WON",((((N286-1)*J286)*'results log'!$B$2)+('results log'!$B$2*(N286-1))),IF(M286="PLACED",((((N286-1)*J286)*'results log'!$B$2)-'results log'!$B$2),IF(J286=0,-'results log'!$B$2,IF(J286=0,-'results log'!$B$2,-('results log'!$B$2*2)))))))*E286))</f>
        <v>0</v>
      </c>
      <c r="R286" s="27">
        <f>IF(ISBLANK(M286),,IF(U286&lt;&gt;1,((IF(M286="WON-EW",(((K286-1)*'results log'!$B$2)*(1-$B$3))+(((L286-1)*'results log'!$B$2)*(1-$B$3)),IF(M286="WON",(((K286-1)*'results log'!$B$2)*(1-$B$3)),IF(M286="PLACED",(((L286-1)*'results log'!$B$2)*(1-$B$3))-'results log'!$B$2,IF(J286=0,-'results log'!$B$2,-('results log'!$B$2*2))))))*E286),0))</f>
        <v>0</v>
      </c>
      <c r="U286">
        <f t="shared" si="9"/>
        <v>1</v>
      </c>
    </row>
    <row r="287" spans="8:21" ht="16" x14ac:dyDescent="0.2">
      <c r="H287" s="22"/>
      <c r="I287" s="22"/>
      <c r="J287" s="22"/>
      <c r="M287" s="17"/>
      <c r="N287" s="26">
        <f>((G287-1)*(1-(IF(H287="no",0,'results log'!$B$3)))+1)</f>
        <v>5.0000000000000044E-2</v>
      </c>
      <c r="O287" s="26">
        <f t="shared" si="10"/>
        <v>0</v>
      </c>
      <c r="P287" s="28">
        <f>IF(ISBLANK(M287),,IF(ISBLANK(F287),,(IF(M287="WON-EW",((((F287-1)*J287)*'results log'!$B$2)+('results log'!$B$2*(F287-1))),IF(M287="WON",((((F287-1)*J287)*'results log'!$B$2)+('results log'!$B$2*(F287-1))),IF(M287="PLACED",((((F287-1)*J287)*'results log'!$B$2)-'results log'!$B$2),IF(J287=0,-'results log'!$B$2,IF(J287=0,-'results log'!$B$2,-('results log'!$B$2*2)))))))*E287))</f>
        <v>0</v>
      </c>
      <c r="Q287" s="27">
        <f>IF(ISBLANK(M287),,IF(ISBLANK(G287),,(IF(M287="WON-EW",((((N287-1)*J287)*'results log'!$B$2)+('results log'!$B$2*(N287-1))),IF(M287="WON",((((N287-1)*J287)*'results log'!$B$2)+('results log'!$B$2*(N287-1))),IF(M287="PLACED",((((N287-1)*J287)*'results log'!$B$2)-'results log'!$B$2),IF(J287=0,-'results log'!$B$2,IF(J287=0,-'results log'!$B$2,-('results log'!$B$2*2)))))))*E287))</f>
        <v>0</v>
      </c>
      <c r="R287" s="27">
        <f>IF(ISBLANK(M287),,IF(U287&lt;&gt;1,((IF(M287="WON-EW",(((K287-1)*'results log'!$B$2)*(1-$B$3))+(((L287-1)*'results log'!$B$2)*(1-$B$3)),IF(M287="WON",(((K287-1)*'results log'!$B$2)*(1-$B$3)),IF(M287="PLACED",(((L287-1)*'results log'!$B$2)*(1-$B$3))-'results log'!$B$2,IF(J287=0,-'results log'!$B$2,-('results log'!$B$2*2))))))*E287),0))</f>
        <v>0</v>
      </c>
      <c r="U287">
        <f t="shared" si="9"/>
        <v>1</v>
      </c>
    </row>
    <row r="288" spans="8:21" ht="16" x14ac:dyDescent="0.2">
      <c r="H288" s="22"/>
      <c r="I288" s="22"/>
      <c r="J288" s="22"/>
      <c r="M288" s="17"/>
      <c r="N288" s="26">
        <f>((G288-1)*(1-(IF(H288="no",0,'results log'!$B$3)))+1)</f>
        <v>5.0000000000000044E-2</v>
      </c>
      <c r="O288" s="26">
        <f t="shared" si="10"/>
        <v>0</v>
      </c>
      <c r="P288" s="28">
        <f>IF(ISBLANK(M288),,IF(ISBLANK(F288),,(IF(M288="WON-EW",((((F288-1)*J288)*'results log'!$B$2)+('results log'!$B$2*(F288-1))),IF(M288="WON",((((F288-1)*J288)*'results log'!$B$2)+('results log'!$B$2*(F288-1))),IF(M288="PLACED",((((F288-1)*J288)*'results log'!$B$2)-'results log'!$B$2),IF(J288=0,-'results log'!$B$2,IF(J288=0,-'results log'!$B$2,-('results log'!$B$2*2)))))))*E288))</f>
        <v>0</v>
      </c>
      <c r="Q288" s="27">
        <f>IF(ISBLANK(M288),,IF(ISBLANK(G288),,(IF(M288="WON-EW",((((N288-1)*J288)*'results log'!$B$2)+('results log'!$B$2*(N288-1))),IF(M288="WON",((((N288-1)*J288)*'results log'!$B$2)+('results log'!$B$2*(N288-1))),IF(M288="PLACED",((((N288-1)*J288)*'results log'!$B$2)-'results log'!$B$2),IF(J288=0,-'results log'!$B$2,IF(J288=0,-'results log'!$B$2,-('results log'!$B$2*2)))))))*E288))</f>
        <v>0</v>
      </c>
      <c r="R288" s="27">
        <f>IF(ISBLANK(M288),,IF(U288&lt;&gt;1,((IF(M288="WON-EW",(((K288-1)*'results log'!$B$2)*(1-$B$3))+(((L288-1)*'results log'!$B$2)*(1-$B$3)),IF(M288="WON",(((K288-1)*'results log'!$B$2)*(1-$B$3)),IF(M288="PLACED",(((L288-1)*'results log'!$B$2)*(1-$B$3))-'results log'!$B$2,IF(J288=0,-'results log'!$B$2,-('results log'!$B$2*2))))))*E288),0))</f>
        <v>0</v>
      </c>
      <c r="U288">
        <f t="shared" si="9"/>
        <v>1</v>
      </c>
    </row>
    <row r="289" spans="8:21" ht="16" x14ac:dyDescent="0.2">
      <c r="H289" s="22"/>
      <c r="I289" s="22"/>
      <c r="J289" s="22"/>
      <c r="M289" s="17"/>
      <c r="N289" s="26">
        <f>((G289-1)*(1-(IF(H289="no",0,'results log'!$B$3)))+1)</f>
        <v>5.0000000000000044E-2</v>
      </c>
      <c r="O289" s="26">
        <f t="shared" si="10"/>
        <v>0</v>
      </c>
      <c r="P289" s="28">
        <f>IF(ISBLANK(M289),,IF(ISBLANK(F289),,(IF(M289="WON-EW",((((F289-1)*J289)*'results log'!$B$2)+('results log'!$B$2*(F289-1))),IF(M289="WON",((((F289-1)*J289)*'results log'!$B$2)+('results log'!$B$2*(F289-1))),IF(M289="PLACED",((((F289-1)*J289)*'results log'!$B$2)-'results log'!$B$2),IF(J289=0,-'results log'!$B$2,IF(J289=0,-'results log'!$B$2,-('results log'!$B$2*2)))))))*E289))</f>
        <v>0</v>
      </c>
      <c r="Q289" s="27">
        <f>IF(ISBLANK(M289),,IF(ISBLANK(G289),,(IF(M289="WON-EW",((((N289-1)*J289)*'results log'!$B$2)+('results log'!$B$2*(N289-1))),IF(M289="WON",((((N289-1)*J289)*'results log'!$B$2)+('results log'!$B$2*(N289-1))),IF(M289="PLACED",((((N289-1)*J289)*'results log'!$B$2)-'results log'!$B$2),IF(J289=0,-'results log'!$B$2,IF(J289=0,-'results log'!$B$2,-('results log'!$B$2*2)))))))*E289))</f>
        <v>0</v>
      </c>
      <c r="R289" s="27">
        <f>IF(ISBLANK(M289),,IF(U289&lt;&gt;1,((IF(M289="WON-EW",(((K289-1)*'results log'!$B$2)*(1-$B$3))+(((L289-1)*'results log'!$B$2)*(1-$B$3)),IF(M289="WON",(((K289-1)*'results log'!$B$2)*(1-$B$3)),IF(M289="PLACED",(((L289-1)*'results log'!$B$2)*(1-$B$3))-'results log'!$B$2,IF(J289=0,-'results log'!$B$2,-('results log'!$B$2*2))))))*E289),0))</f>
        <v>0</v>
      </c>
      <c r="U289">
        <f t="shared" si="9"/>
        <v>1</v>
      </c>
    </row>
    <row r="290" spans="8:21" ht="16" x14ac:dyDescent="0.2">
      <c r="H290" s="22"/>
      <c r="I290" s="22"/>
      <c r="J290" s="22"/>
      <c r="M290" s="17"/>
      <c r="N290" s="26">
        <f>((G290-1)*(1-(IF(H290="no",0,'results log'!$B$3)))+1)</f>
        <v>5.0000000000000044E-2</v>
      </c>
      <c r="O290" s="26">
        <f t="shared" si="10"/>
        <v>0</v>
      </c>
      <c r="P290" s="28">
        <f>IF(ISBLANK(M290),,IF(ISBLANK(F290),,(IF(M290="WON-EW",((((F290-1)*J290)*'results log'!$B$2)+('results log'!$B$2*(F290-1))),IF(M290="WON",((((F290-1)*J290)*'results log'!$B$2)+('results log'!$B$2*(F290-1))),IF(M290="PLACED",((((F290-1)*J290)*'results log'!$B$2)-'results log'!$B$2),IF(J290=0,-'results log'!$B$2,IF(J290=0,-'results log'!$B$2,-('results log'!$B$2*2)))))))*E290))</f>
        <v>0</v>
      </c>
      <c r="Q290" s="27">
        <f>IF(ISBLANK(M290),,IF(ISBLANK(G290),,(IF(M290="WON-EW",((((N290-1)*J290)*'results log'!$B$2)+('results log'!$B$2*(N290-1))),IF(M290="WON",((((N290-1)*J290)*'results log'!$B$2)+('results log'!$B$2*(N290-1))),IF(M290="PLACED",((((N290-1)*J290)*'results log'!$B$2)-'results log'!$B$2),IF(J290=0,-'results log'!$B$2,IF(J290=0,-'results log'!$B$2,-('results log'!$B$2*2)))))))*E290))</f>
        <v>0</v>
      </c>
      <c r="R290" s="27">
        <f>IF(ISBLANK(M290),,IF(U290&lt;&gt;1,((IF(M290="WON-EW",(((K290-1)*'results log'!$B$2)*(1-$B$3))+(((L290-1)*'results log'!$B$2)*(1-$B$3)),IF(M290="WON",(((K290-1)*'results log'!$B$2)*(1-$B$3)),IF(M290="PLACED",(((L290-1)*'results log'!$B$2)*(1-$B$3))-'results log'!$B$2,IF(J290=0,-'results log'!$B$2,-('results log'!$B$2*2))))))*E290),0))</f>
        <v>0</v>
      </c>
      <c r="U290">
        <f t="shared" si="9"/>
        <v>1</v>
      </c>
    </row>
    <row r="291" spans="8:21" ht="16" x14ac:dyDescent="0.2">
      <c r="H291" s="22"/>
      <c r="I291" s="22"/>
      <c r="J291" s="22"/>
      <c r="M291" s="17"/>
      <c r="N291" s="26">
        <f>((G291-1)*(1-(IF(H291="no",0,'results log'!$B$3)))+1)</f>
        <v>5.0000000000000044E-2</v>
      </c>
      <c r="O291" s="26">
        <f t="shared" si="10"/>
        <v>0</v>
      </c>
      <c r="P291" s="28">
        <f>IF(ISBLANK(M291),,IF(ISBLANK(F291),,(IF(M291="WON-EW",((((F291-1)*J291)*'results log'!$B$2)+('results log'!$B$2*(F291-1))),IF(M291="WON",((((F291-1)*J291)*'results log'!$B$2)+('results log'!$B$2*(F291-1))),IF(M291="PLACED",((((F291-1)*J291)*'results log'!$B$2)-'results log'!$B$2),IF(J291=0,-'results log'!$B$2,IF(J291=0,-'results log'!$B$2,-('results log'!$B$2*2)))))))*E291))</f>
        <v>0</v>
      </c>
      <c r="Q291" s="27">
        <f>IF(ISBLANK(M291),,IF(ISBLANK(G291),,(IF(M291="WON-EW",((((N291-1)*J291)*'results log'!$B$2)+('results log'!$B$2*(N291-1))),IF(M291="WON",((((N291-1)*J291)*'results log'!$B$2)+('results log'!$B$2*(N291-1))),IF(M291="PLACED",((((N291-1)*J291)*'results log'!$B$2)-'results log'!$B$2),IF(J291=0,-'results log'!$B$2,IF(J291=0,-'results log'!$B$2,-('results log'!$B$2*2)))))))*E291))</f>
        <v>0</v>
      </c>
      <c r="R291" s="27">
        <f>IF(ISBLANK(M291),,IF(U291&lt;&gt;1,((IF(M291="WON-EW",(((K291-1)*'results log'!$B$2)*(1-$B$3))+(((L291-1)*'results log'!$B$2)*(1-$B$3)),IF(M291="WON",(((K291-1)*'results log'!$B$2)*(1-$B$3)),IF(M291="PLACED",(((L291-1)*'results log'!$B$2)*(1-$B$3))-'results log'!$B$2,IF(J291=0,-'results log'!$B$2,-('results log'!$B$2*2))))))*E291),0))</f>
        <v>0</v>
      </c>
      <c r="U291">
        <f t="shared" si="9"/>
        <v>1</v>
      </c>
    </row>
    <row r="292" spans="8:21" ht="16" x14ac:dyDescent="0.2">
      <c r="H292" s="22"/>
      <c r="I292" s="22"/>
      <c r="J292" s="22"/>
      <c r="M292" s="17"/>
      <c r="N292" s="26">
        <f>((G292-1)*(1-(IF(H292="no",0,'results log'!$B$3)))+1)</f>
        <v>5.0000000000000044E-2</v>
      </c>
      <c r="O292" s="26">
        <f t="shared" si="10"/>
        <v>0</v>
      </c>
      <c r="P292" s="28">
        <f>IF(ISBLANK(M292),,IF(ISBLANK(F292),,(IF(M292="WON-EW",((((F292-1)*J292)*'results log'!$B$2)+('results log'!$B$2*(F292-1))),IF(M292="WON",((((F292-1)*J292)*'results log'!$B$2)+('results log'!$B$2*(F292-1))),IF(M292="PLACED",((((F292-1)*J292)*'results log'!$B$2)-'results log'!$B$2),IF(J292=0,-'results log'!$B$2,IF(J292=0,-'results log'!$B$2,-('results log'!$B$2*2)))))))*E292))</f>
        <v>0</v>
      </c>
      <c r="Q292" s="27">
        <f>IF(ISBLANK(M292),,IF(ISBLANK(G292),,(IF(M292="WON-EW",((((N292-1)*J292)*'results log'!$B$2)+('results log'!$B$2*(N292-1))),IF(M292="WON",((((N292-1)*J292)*'results log'!$B$2)+('results log'!$B$2*(N292-1))),IF(M292="PLACED",((((N292-1)*J292)*'results log'!$B$2)-'results log'!$B$2),IF(J292=0,-'results log'!$B$2,IF(J292=0,-'results log'!$B$2,-('results log'!$B$2*2)))))))*E292))</f>
        <v>0</v>
      </c>
      <c r="R292" s="27">
        <f>IF(ISBLANK(M292),,IF(U292&lt;&gt;1,((IF(M292="WON-EW",(((K292-1)*'results log'!$B$2)*(1-$B$3))+(((L292-1)*'results log'!$B$2)*(1-$B$3)),IF(M292="WON",(((K292-1)*'results log'!$B$2)*(1-$B$3)),IF(M292="PLACED",(((L292-1)*'results log'!$B$2)*(1-$B$3))-'results log'!$B$2,IF(J292=0,-'results log'!$B$2,-('results log'!$B$2*2))))))*E292),0))</f>
        <v>0</v>
      </c>
      <c r="U292">
        <f t="shared" si="9"/>
        <v>1</v>
      </c>
    </row>
    <row r="293" spans="8:21" ht="16" x14ac:dyDescent="0.2">
      <c r="H293" s="22"/>
      <c r="I293" s="22"/>
      <c r="J293" s="22"/>
      <c r="M293" s="17"/>
      <c r="N293" s="26">
        <f>((G293-1)*(1-(IF(H293="no",0,'results log'!$B$3)))+1)</f>
        <v>5.0000000000000044E-2</v>
      </c>
      <c r="O293" s="26">
        <f t="shared" si="10"/>
        <v>0</v>
      </c>
      <c r="P293" s="28">
        <f>IF(ISBLANK(M293),,IF(ISBLANK(F293),,(IF(M293="WON-EW",((((F293-1)*J293)*'results log'!$B$2)+('results log'!$B$2*(F293-1))),IF(M293="WON",((((F293-1)*J293)*'results log'!$B$2)+('results log'!$B$2*(F293-1))),IF(M293="PLACED",((((F293-1)*J293)*'results log'!$B$2)-'results log'!$B$2),IF(J293=0,-'results log'!$B$2,IF(J293=0,-'results log'!$B$2,-('results log'!$B$2*2)))))))*E293))</f>
        <v>0</v>
      </c>
      <c r="Q293" s="27">
        <f>IF(ISBLANK(M293),,IF(ISBLANK(G293),,(IF(M293="WON-EW",((((N293-1)*J293)*'results log'!$B$2)+('results log'!$B$2*(N293-1))),IF(M293="WON",((((N293-1)*J293)*'results log'!$B$2)+('results log'!$B$2*(N293-1))),IF(M293="PLACED",((((N293-1)*J293)*'results log'!$B$2)-'results log'!$B$2),IF(J293=0,-'results log'!$B$2,IF(J293=0,-'results log'!$B$2,-('results log'!$B$2*2)))))))*E293))</f>
        <v>0</v>
      </c>
      <c r="R293" s="27">
        <f>IF(ISBLANK(M293),,IF(U293&lt;&gt;1,((IF(M293="WON-EW",(((K293-1)*'results log'!$B$2)*(1-$B$3))+(((L293-1)*'results log'!$B$2)*(1-$B$3)),IF(M293="WON",(((K293-1)*'results log'!$B$2)*(1-$B$3)),IF(M293="PLACED",(((L293-1)*'results log'!$B$2)*(1-$B$3))-'results log'!$B$2,IF(J293=0,-'results log'!$B$2,-('results log'!$B$2*2))))))*E293),0))</f>
        <v>0</v>
      </c>
      <c r="U293">
        <f t="shared" si="9"/>
        <v>1</v>
      </c>
    </row>
    <row r="294" spans="8:21" ht="16" x14ac:dyDescent="0.2">
      <c r="H294" s="22"/>
      <c r="I294" s="22"/>
      <c r="J294" s="22"/>
      <c r="M294" s="17"/>
      <c r="N294" s="26">
        <f>((G294-1)*(1-(IF(H294="no",0,'results log'!$B$3)))+1)</f>
        <v>5.0000000000000044E-2</v>
      </c>
      <c r="O294" s="26">
        <f t="shared" si="10"/>
        <v>0</v>
      </c>
      <c r="P294" s="28">
        <f>IF(ISBLANK(M294),,IF(ISBLANK(F294),,(IF(M294="WON-EW",((((F294-1)*J294)*'results log'!$B$2)+('results log'!$B$2*(F294-1))),IF(M294="WON",((((F294-1)*J294)*'results log'!$B$2)+('results log'!$B$2*(F294-1))),IF(M294="PLACED",((((F294-1)*J294)*'results log'!$B$2)-'results log'!$B$2),IF(J294=0,-'results log'!$B$2,IF(J294=0,-'results log'!$B$2,-('results log'!$B$2*2)))))))*E294))</f>
        <v>0</v>
      </c>
      <c r="Q294" s="27">
        <f>IF(ISBLANK(M294),,IF(ISBLANK(G294),,(IF(M294="WON-EW",((((N294-1)*J294)*'results log'!$B$2)+('results log'!$B$2*(N294-1))),IF(M294="WON",((((N294-1)*J294)*'results log'!$B$2)+('results log'!$B$2*(N294-1))),IF(M294="PLACED",((((N294-1)*J294)*'results log'!$B$2)-'results log'!$B$2),IF(J294=0,-'results log'!$B$2,IF(J294=0,-'results log'!$B$2,-('results log'!$B$2*2)))))))*E294))</f>
        <v>0</v>
      </c>
      <c r="R294" s="27">
        <f>IF(ISBLANK(M294),,IF(U294&lt;&gt;1,((IF(M294="WON-EW",(((K294-1)*'results log'!$B$2)*(1-$B$3))+(((L294-1)*'results log'!$B$2)*(1-$B$3)),IF(M294="WON",(((K294-1)*'results log'!$B$2)*(1-$B$3)),IF(M294="PLACED",(((L294-1)*'results log'!$B$2)*(1-$B$3))-'results log'!$B$2,IF(J294=0,-'results log'!$B$2,-('results log'!$B$2*2))))))*E294),0))</f>
        <v>0</v>
      </c>
      <c r="U294">
        <f t="shared" si="9"/>
        <v>1</v>
      </c>
    </row>
    <row r="295" spans="8:21" ht="16" x14ac:dyDescent="0.2">
      <c r="H295" s="22"/>
      <c r="I295" s="22"/>
      <c r="J295" s="22"/>
      <c r="M295" s="17"/>
      <c r="N295" s="26">
        <f>((G295-1)*(1-(IF(H295="no",0,'results log'!$B$3)))+1)</f>
        <v>5.0000000000000044E-2</v>
      </c>
      <c r="O295" s="26">
        <f t="shared" si="10"/>
        <v>0</v>
      </c>
      <c r="P295" s="28">
        <f>IF(ISBLANK(M295),,IF(ISBLANK(F295),,(IF(M295="WON-EW",((((F295-1)*J295)*'results log'!$B$2)+('results log'!$B$2*(F295-1))),IF(M295="WON",((((F295-1)*J295)*'results log'!$B$2)+('results log'!$B$2*(F295-1))),IF(M295="PLACED",((((F295-1)*J295)*'results log'!$B$2)-'results log'!$B$2),IF(J295=0,-'results log'!$B$2,IF(J295=0,-'results log'!$B$2,-('results log'!$B$2*2)))))))*E295))</f>
        <v>0</v>
      </c>
      <c r="Q295" s="27">
        <f>IF(ISBLANK(M295),,IF(ISBLANK(G295),,(IF(M295="WON-EW",((((N295-1)*J295)*'results log'!$B$2)+('results log'!$B$2*(N295-1))),IF(M295="WON",((((N295-1)*J295)*'results log'!$B$2)+('results log'!$B$2*(N295-1))),IF(M295="PLACED",((((N295-1)*J295)*'results log'!$B$2)-'results log'!$B$2),IF(J295=0,-'results log'!$B$2,IF(J295=0,-'results log'!$B$2,-('results log'!$B$2*2)))))))*E295))</f>
        <v>0</v>
      </c>
      <c r="R295" s="27">
        <f>IF(ISBLANK(M295),,IF(U295&lt;&gt;1,((IF(M295="WON-EW",(((K295-1)*'results log'!$B$2)*(1-$B$3))+(((L295-1)*'results log'!$B$2)*(1-$B$3)),IF(M295="WON",(((K295-1)*'results log'!$B$2)*(1-$B$3)),IF(M295="PLACED",(((L295-1)*'results log'!$B$2)*(1-$B$3))-'results log'!$B$2,IF(J295=0,-'results log'!$B$2,-('results log'!$B$2*2))))))*E295),0))</f>
        <v>0</v>
      </c>
      <c r="U295">
        <f t="shared" si="9"/>
        <v>1</v>
      </c>
    </row>
    <row r="296" spans="8:21" ht="16" x14ac:dyDescent="0.2">
      <c r="H296" s="22"/>
      <c r="I296" s="22"/>
      <c r="J296" s="22"/>
      <c r="M296" s="17"/>
      <c r="N296" s="26">
        <f>((G296-1)*(1-(IF(H296="no",0,'results log'!$B$3)))+1)</f>
        <v>5.0000000000000044E-2</v>
      </c>
      <c r="O296" s="26">
        <f t="shared" si="10"/>
        <v>0</v>
      </c>
      <c r="P296" s="28">
        <f>IF(ISBLANK(M296),,IF(ISBLANK(F296),,(IF(M296="WON-EW",((((F296-1)*J296)*'results log'!$B$2)+('results log'!$B$2*(F296-1))),IF(M296="WON",((((F296-1)*J296)*'results log'!$B$2)+('results log'!$B$2*(F296-1))),IF(M296="PLACED",((((F296-1)*J296)*'results log'!$B$2)-'results log'!$B$2),IF(J296=0,-'results log'!$B$2,IF(J296=0,-'results log'!$B$2,-('results log'!$B$2*2)))))))*E296))</f>
        <v>0</v>
      </c>
      <c r="Q296" s="27">
        <f>IF(ISBLANK(M296),,IF(ISBLANK(G296),,(IF(M296="WON-EW",((((N296-1)*J296)*'results log'!$B$2)+('results log'!$B$2*(N296-1))),IF(M296="WON",((((N296-1)*J296)*'results log'!$B$2)+('results log'!$B$2*(N296-1))),IF(M296="PLACED",((((N296-1)*J296)*'results log'!$B$2)-'results log'!$B$2),IF(J296=0,-'results log'!$B$2,IF(J296=0,-'results log'!$B$2,-('results log'!$B$2*2)))))))*E296))</f>
        <v>0</v>
      </c>
      <c r="R296" s="27">
        <f>IF(ISBLANK(M296),,IF(U296&lt;&gt;1,((IF(M296="WON-EW",(((K296-1)*'results log'!$B$2)*(1-$B$3))+(((L296-1)*'results log'!$B$2)*(1-$B$3)),IF(M296="WON",(((K296-1)*'results log'!$B$2)*(1-$B$3)),IF(M296="PLACED",(((L296-1)*'results log'!$B$2)*(1-$B$3))-'results log'!$B$2,IF(J296=0,-'results log'!$B$2,-('results log'!$B$2*2))))))*E296),0))</f>
        <v>0</v>
      </c>
      <c r="U296">
        <f t="shared" si="9"/>
        <v>1</v>
      </c>
    </row>
    <row r="297" spans="8:21" ht="16" x14ac:dyDescent="0.2">
      <c r="H297" s="22"/>
      <c r="I297" s="22"/>
      <c r="J297" s="22"/>
      <c r="M297" s="17"/>
      <c r="N297" s="26">
        <f>((G297-1)*(1-(IF(H297="no",0,'results log'!$B$3)))+1)</f>
        <v>5.0000000000000044E-2</v>
      </c>
      <c r="O297" s="26">
        <f t="shared" si="10"/>
        <v>0</v>
      </c>
      <c r="P297" s="28">
        <f>IF(ISBLANK(M297),,IF(ISBLANK(F297),,(IF(M297="WON-EW",((((F297-1)*J297)*'results log'!$B$2)+('results log'!$B$2*(F297-1))),IF(M297="WON",((((F297-1)*J297)*'results log'!$B$2)+('results log'!$B$2*(F297-1))),IF(M297="PLACED",((((F297-1)*J297)*'results log'!$B$2)-'results log'!$B$2),IF(J297=0,-'results log'!$B$2,IF(J297=0,-'results log'!$B$2,-('results log'!$B$2*2)))))))*E297))</f>
        <v>0</v>
      </c>
      <c r="Q297" s="27">
        <f>IF(ISBLANK(M297),,IF(ISBLANK(G297),,(IF(M297="WON-EW",((((N297-1)*J297)*'results log'!$B$2)+('results log'!$B$2*(N297-1))),IF(M297="WON",((((N297-1)*J297)*'results log'!$B$2)+('results log'!$B$2*(N297-1))),IF(M297="PLACED",((((N297-1)*J297)*'results log'!$B$2)-'results log'!$B$2),IF(J297=0,-'results log'!$B$2,IF(J297=0,-'results log'!$B$2,-('results log'!$B$2*2)))))))*E297))</f>
        <v>0</v>
      </c>
      <c r="R297" s="27">
        <f>IF(ISBLANK(M297),,IF(U297&lt;&gt;1,((IF(M297="WON-EW",(((K297-1)*'results log'!$B$2)*(1-$B$3))+(((L297-1)*'results log'!$B$2)*(1-$B$3)),IF(M297="WON",(((K297-1)*'results log'!$B$2)*(1-$B$3)),IF(M297="PLACED",(((L297-1)*'results log'!$B$2)*(1-$B$3))-'results log'!$B$2,IF(J297=0,-'results log'!$B$2,-('results log'!$B$2*2))))))*E297),0))</f>
        <v>0</v>
      </c>
      <c r="U297">
        <f t="shared" si="9"/>
        <v>1</v>
      </c>
    </row>
    <row r="298" spans="8:21" ht="16" x14ac:dyDescent="0.2">
      <c r="H298" s="22"/>
      <c r="I298" s="22"/>
      <c r="J298" s="22"/>
      <c r="M298" s="17"/>
      <c r="N298" s="26">
        <f>((G298-1)*(1-(IF(H298="no",0,'results log'!$B$3)))+1)</f>
        <v>5.0000000000000044E-2</v>
      </c>
      <c r="O298" s="26">
        <f t="shared" si="10"/>
        <v>0</v>
      </c>
      <c r="P298" s="28">
        <f>IF(ISBLANK(M298),,IF(ISBLANK(F298),,(IF(M298="WON-EW",((((F298-1)*J298)*'results log'!$B$2)+('results log'!$B$2*(F298-1))),IF(M298="WON",((((F298-1)*J298)*'results log'!$B$2)+('results log'!$B$2*(F298-1))),IF(M298="PLACED",((((F298-1)*J298)*'results log'!$B$2)-'results log'!$B$2),IF(J298=0,-'results log'!$B$2,IF(J298=0,-'results log'!$B$2,-('results log'!$B$2*2)))))))*E298))</f>
        <v>0</v>
      </c>
      <c r="Q298" s="27">
        <f>IF(ISBLANK(M298),,IF(ISBLANK(G298),,(IF(M298="WON-EW",((((N298-1)*J298)*'results log'!$B$2)+('results log'!$B$2*(N298-1))),IF(M298="WON",((((N298-1)*J298)*'results log'!$B$2)+('results log'!$B$2*(N298-1))),IF(M298="PLACED",((((N298-1)*J298)*'results log'!$B$2)-'results log'!$B$2),IF(J298=0,-'results log'!$B$2,IF(J298=0,-'results log'!$B$2,-('results log'!$B$2*2)))))))*E298))</f>
        <v>0</v>
      </c>
      <c r="R298" s="27">
        <f>IF(ISBLANK(M298),,IF(U298&lt;&gt;1,((IF(M298="WON-EW",(((K298-1)*'results log'!$B$2)*(1-$B$3))+(((L298-1)*'results log'!$B$2)*(1-$B$3)),IF(M298="WON",(((K298-1)*'results log'!$B$2)*(1-$B$3)),IF(M298="PLACED",(((L298-1)*'results log'!$B$2)*(1-$B$3))-'results log'!$B$2,IF(J298=0,-'results log'!$B$2,-('results log'!$B$2*2))))))*E298),0))</f>
        <v>0</v>
      </c>
      <c r="U298">
        <f t="shared" si="9"/>
        <v>1</v>
      </c>
    </row>
    <row r="299" spans="8:21" ht="16" x14ac:dyDescent="0.2">
      <c r="H299" s="22"/>
      <c r="I299" s="22"/>
      <c r="J299" s="22"/>
      <c r="M299" s="17"/>
      <c r="N299" s="26">
        <f>((G299-1)*(1-(IF(H299="no",0,'results log'!$B$3)))+1)</f>
        <v>5.0000000000000044E-2</v>
      </c>
      <c r="O299" s="26">
        <f t="shared" si="10"/>
        <v>0</v>
      </c>
      <c r="P299" s="28">
        <f>IF(ISBLANK(M299),,IF(ISBLANK(F299),,(IF(M299="WON-EW",((((F299-1)*J299)*'results log'!$B$2)+('results log'!$B$2*(F299-1))),IF(M299="WON",((((F299-1)*J299)*'results log'!$B$2)+('results log'!$B$2*(F299-1))),IF(M299="PLACED",((((F299-1)*J299)*'results log'!$B$2)-'results log'!$B$2),IF(J299=0,-'results log'!$B$2,IF(J299=0,-'results log'!$B$2,-('results log'!$B$2*2)))))))*E299))</f>
        <v>0</v>
      </c>
      <c r="Q299" s="27">
        <f>IF(ISBLANK(M299),,IF(ISBLANK(G299),,(IF(M299="WON-EW",((((N299-1)*J299)*'results log'!$B$2)+('results log'!$B$2*(N299-1))),IF(M299="WON",((((N299-1)*J299)*'results log'!$B$2)+('results log'!$B$2*(N299-1))),IF(M299="PLACED",((((N299-1)*J299)*'results log'!$B$2)-'results log'!$B$2),IF(J299=0,-'results log'!$B$2,IF(J299=0,-'results log'!$B$2,-('results log'!$B$2*2)))))))*E299))</f>
        <v>0</v>
      </c>
      <c r="R299" s="27">
        <f>IF(ISBLANK(M299),,IF(U299&lt;&gt;1,((IF(M299="WON-EW",(((K299-1)*'results log'!$B$2)*(1-$B$3))+(((L299-1)*'results log'!$B$2)*(1-$B$3)),IF(M299="WON",(((K299-1)*'results log'!$B$2)*(1-$B$3)),IF(M299="PLACED",(((L299-1)*'results log'!$B$2)*(1-$B$3))-'results log'!$B$2,IF(J299=0,-'results log'!$B$2,-('results log'!$B$2*2))))))*E299),0))</f>
        <v>0</v>
      </c>
      <c r="U299">
        <f t="shared" si="9"/>
        <v>1</v>
      </c>
    </row>
    <row r="300" spans="8:21" ht="16" x14ac:dyDescent="0.2">
      <c r="H300" s="22"/>
      <c r="I300" s="22"/>
      <c r="J300" s="22"/>
      <c r="M300" s="17"/>
      <c r="N300" s="26">
        <f>((G300-1)*(1-(IF(H300="no",0,'results log'!$B$3)))+1)</f>
        <v>5.0000000000000044E-2</v>
      </c>
      <c r="O300" s="26">
        <f t="shared" si="10"/>
        <v>0</v>
      </c>
      <c r="P300" s="28">
        <f>IF(ISBLANK(M300),,IF(ISBLANK(F300),,(IF(M300="WON-EW",((((F300-1)*J300)*'results log'!$B$2)+('results log'!$B$2*(F300-1))),IF(M300="WON",((((F300-1)*J300)*'results log'!$B$2)+('results log'!$B$2*(F300-1))),IF(M300="PLACED",((((F300-1)*J300)*'results log'!$B$2)-'results log'!$B$2),IF(J300=0,-'results log'!$B$2,IF(J300=0,-'results log'!$B$2,-('results log'!$B$2*2)))))))*E300))</f>
        <v>0</v>
      </c>
      <c r="Q300" s="27">
        <f>IF(ISBLANK(M300),,IF(ISBLANK(G300),,(IF(M300="WON-EW",((((N300-1)*J300)*'results log'!$B$2)+('results log'!$B$2*(N300-1))),IF(M300="WON",((((N300-1)*J300)*'results log'!$B$2)+('results log'!$B$2*(N300-1))),IF(M300="PLACED",((((N300-1)*J300)*'results log'!$B$2)-'results log'!$B$2),IF(J300=0,-'results log'!$B$2,IF(J300=0,-'results log'!$B$2,-('results log'!$B$2*2)))))))*E300))</f>
        <v>0</v>
      </c>
      <c r="R300" s="27">
        <f>IF(ISBLANK(M300),,IF(U300&lt;&gt;1,((IF(M300="WON-EW",(((K300-1)*'results log'!$B$2)*(1-$B$3))+(((L300-1)*'results log'!$B$2)*(1-$B$3)),IF(M300="WON",(((K300-1)*'results log'!$B$2)*(1-$B$3)),IF(M300="PLACED",(((L300-1)*'results log'!$B$2)*(1-$B$3))-'results log'!$B$2,IF(J300=0,-'results log'!$B$2,-('results log'!$B$2*2))))))*E300),0))</f>
        <v>0</v>
      </c>
      <c r="U300">
        <f t="shared" si="9"/>
        <v>1</v>
      </c>
    </row>
    <row r="301" spans="8:21" ht="16" x14ac:dyDescent="0.2">
      <c r="H301" s="22"/>
      <c r="I301" s="22"/>
      <c r="J301" s="22"/>
      <c r="M301" s="17"/>
      <c r="N301" s="26">
        <f>((G301-1)*(1-(IF(H301="no",0,'results log'!$B$3)))+1)</f>
        <v>5.0000000000000044E-2</v>
      </c>
      <c r="O301" s="26">
        <f t="shared" si="10"/>
        <v>0</v>
      </c>
      <c r="P301" s="28">
        <f>IF(ISBLANK(M301),,IF(ISBLANK(F301),,(IF(M301="WON-EW",((((F301-1)*J301)*'results log'!$B$2)+('results log'!$B$2*(F301-1))),IF(M301="WON",((((F301-1)*J301)*'results log'!$B$2)+('results log'!$B$2*(F301-1))),IF(M301="PLACED",((((F301-1)*J301)*'results log'!$B$2)-'results log'!$B$2),IF(J301=0,-'results log'!$B$2,IF(J301=0,-'results log'!$B$2,-('results log'!$B$2*2)))))))*E301))</f>
        <v>0</v>
      </c>
      <c r="Q301" s="27">
        <f>IF(ISBLANK(M301),,IF(ISBLANK(G301),,(IF(M301="WON-EW",((((N301-1)*J301)*'results log'!$B$2)+('results log'!$B$2*(N301-1))),IF(M301="WON",((((N301-1)*J301)*'results log'!$B$2)+('results log'!$B$2*(N301-1))),IF(M301="PLACED",((((N301-1)*J301)*'results log'!$B$2)-'results log'!$B$2),IF(J301=0,-'results log'!$B$2,IF(J301=0,-'results log'!$B$2,-('results log'!$B$2*2)))))))*E301))</f>
        <v>0</v>
      </c>
      <c r="R301" s="27">
        <f>IF(ISBLANK(M301),,IF(U301&lt;&gt;1,((IF(M301="WON-EW",(((K301-1)*'results log'!$B$2)*(1-$B$3))+(((L301-1)*'results log'!$B$2)*(1-$B$3)),IF(M301="WON",(((K301-1)*'results log'!$B$2)*(1-$B$3)),IF(M301="PLACED",(((L301-1)*'results log'!$B$2)*(1-$B$3))-'results log'!$B$2,IF(J301=0,-'results log'!$B$2,-('results log'!$B$2*2))))))*E301),0))</f>
        <v>0</v>
      </c>
      <c r="U301">
        <f t="shared" si="9"/>
        <v>1</v>
      </c>
    </row>
    <row r="302" spans="8:21" ht="16" x14ac:dyDescent="0.2">
      <c r="H302" s="22"/>
      <c r="I302" s="22"/>
      <c r="J302" s="22"/>
      <c r="M302" s="17"/>
      <c r="N302" s="26">
        <f>((G302-1)*(1-(IF(H302="no",0,'results log'!$B$3)))+1)</f>
        <v>5.0000000000000044E-2</v>
      </c>
      <c r="O302" s="26">
        <f t="shared" si="10"/>
        <v>0</v>
      </c>
      <c r="P302" s="28">
        <f>IF(ISBLANK(M302),,IF(ISBLANK(F302),,(IF(M302="WON-EW",((((F302-1)*J302)*'results log'!$B$2)+('results log'!$B$2*(F302-1))),IF(M302="WON",((((F302-1)*J302)*'results log'!$B$2)+('results log'!$B$2*(F302-1))),IF(M302="PLACED",((((F302-1)*J302)*'results log'!$B$2)-'results log'!$B$2),IF(J302=0,-'results log'!$B$2,IF(J302=0,-'results log'!$B$2,-('results log'!$B$2*2)))))))*E302))</f>
        <v>0</v>
      </c>
      <c r="Q302" s="27">
        <f>IF(ISBLANK(M302),,IF(ISBLANK(G302),,(IF(M302="WON-EW",((((N302-1)*J302)*'results log'!$B$2)+('results log'!$B$2*(N302-1))),IF(M302="WON",((((N302-1)*J302)*'results log'!$B$2)+('results log'!$B$2*(N302-1))),IF(M302="PLACED",((((N302-1)*J302)*'results log'!$B$2)-'results log'!$B$2),IF(J302=0,-'results log'!$B$2,IF(J302=0,-'results log'!$B$2,-('results log'!$B$2*2)))))))*E302))</f>
        <v>0</v>
      </c>
      <c r="R302" s="27">
        <f>IF(ISBLANK(M302),,IF(U302&lt;&gt;1,((IF(M302="WON-EW",(((K302-1)*'results log'!$B$2)*(1-$B$3))+(((L302-1)*'results log'!$B$2)*(1-$B$3)),IF(M302="WON",(((K302-1)*'results log'!$B$2)*(1-$B$3)),IF(M302="PLACED",(((L302-1)*'results log'!$B$2)*(1-$B$3))-'results log'!$B$2,IF(J302=0,-'results log'!$B$2,-('results log'!$B$2*2))))))*E302),0))</f>
        <v>0</v>
      </c>
      <c r="U302">
        <f t="shared" si="9"/>
        <v>1</v>
      </c>
    </row>
    <row r="303" spans="8:21" ht="16" x14ac:dyDescent="0.2">
      <c r="H303" s="22"/>
      <c r="I303" s="22"/>
      <c r="J303" s="22"/>
      <c r="M303" s="17"/>
      <c r="N303" s="26">
        <f>((G303-1)*(1-(IF(H303="no",0,'results log'!$B$3)))+1)</f>
        <v>5.0000000000000044E-2</v>
      </c>
      <c r="O303" s="26">
        <f t="shared" si="10"/>
        <v>0</v>
      </c>
      <c r="P303" s="28">
        <f>IF(ISBLANK(M303),,IF(ISBLANK(F303),,(IF(M303="WON-EW",((((F303-1)*J303)*'results log'!$B$2)+('results log'!$B$2*(F303-1))),IF(M303="WON",((((F303-1)*J303)*'results log'!$B$2)+('results log'!$B$2*(F303-1))),IF(M303="PLACED",((((F303-1)*J303)*'results log'!$B$2)-'results log'!$B$2),IF(J303=0,-'results log'!$B$2,IF(J303=0,-'results log'!$B$2,-('results log'!$B$2*2)))))))*E303))</f>
        <v>0</v>
      </c>
      <c r="Q303" s="27">
        <f>IF(ISBLANK(M303),,IF(ISBLANK(G303),,(IF(M303="WON-EW",((((N303-1)*J303)*'results log'!$B$2)+('results log'!$B$2*(N303-1))),IF(M303="WON",((((N303-1)*J303)*'results log'!$B$2)+('results log'!$B$2*(N303-1))),IF(M303="PLACED",((((N303-1)*J303)*'results log'!$B$2)-'results log'!$B$2),IF(J303=0,-'results log'!$B$2,IF(J303=0,-'results log'!$B$2,-('results log'!$B$2*2)))))))*E303))</f>
        <v>0</v>
      </c>
      <c r="R303" s="27">
        <f>IF(ISBLANK(M303),,IF(U303&lt;&gt;1,((IF(M303="WON-EW",(((K303-1)*'results log'!$B$2)*(1-$B$3))+(((L303-1)*'results log'!$B$2)*(1-$B$3)),IF(M303="WON",(((K303-1)*'results log'!$B$2)*(1-$B$3)),IF(M303="PLACED",(((L303-1)*'results log'!$B$2)*(1-$B$3))-'results log'!$B$2,IF(J303=0,-'results log'!$B$2,-('results log'!$B$2*2))))))*E303),0))</f>
        <v>0</v>
      </c>
      <c r="U303">
        <f t="shared" si="9"/>
        <v>1</v>
      </c>
    </row>
    <row r="304" spans="8:21" ht="16" x14ac:dyDescent="0.2">
      <c r="H304" s="22"/>
      <c r="I304" s="22"/>
      <c r="J304" s="22"/>
      <c r="M304" s="17"/>
      <c r="N304" s="26">
        <f>((G304-1)*(1-(IF(H304="no",0,'results log'!$B$3)))+1)</f>
        <v>5.0000000000000044E-2</v>
      </c>
      <c r="O304" s="26">
        <f t="shared" si="10"/>
        <v>0</v>
      </c>
      <c r="P304" s="28">
        <f>IF(ISBLANK(M304),,IF(ISBLANK(F304),,(IF(M304="WON-EW",((((F304-1)*J304)*'results log'!$B$2)+('results log'!$B$2*(F304-1))),IF(M304="WON",((((F304-1)*J304)*'results log'!$B$2)+('results log'!$B$2*(F304-1))),IF(M304="PLACED",((((F304-1)*J304)*'results log'!$B$2)-'results log'!$B$2),IF(J304=0,-'results log'!$B$2,IF(J304=0,-'results log'!$B$2,-('results log'!$B$2*2)))))))*E304))</f>
        <v>0</v>
      </c>
      <c r="Q304" s="27">
        <f>IF(ISBLANK(M304),,IF(ISBLANK(G304),,(IF(M304="WON-EW",((((N304-1)*J304)*'results log'!$B$2)+('results log'!$B$2*(N304-1))),IF(M304="WON",((((N304-1)*J304)*'results log'!$B$2)+('results log'!$B$2*(N304-1))),IF(M304="PLACED",((((N304-1)*J304)*'results log'!$B$2)-'results log'!$B$2),IF(J304=0,-'results log'!$B$2,IF(J304=0,-'results log'!$B$2,-('results log'!$B$2*2)))))))*E304))</f>
        <v>0</v>
      </c>
      <c r="R304" s="27">
        <f>IF(ISBLANK(M304),,IF(U304&lt;&gt;1,((IF(M304="WON-EW",(((K304-1)*'results log'!$B$2)*(1-$B$3))+(((L304-1)*'results log'!$B$2)*(1-$B$3)),IF(M304="WON",(((K304-1)*'results log'!$B$2)*(1-$B$3)),IF(M304="PLACED",(((L304-1)*'results log'!$B$2)*(1-$B$3))-'results log'!$B$2,IF(J304=0,-'results log'!$B$2,-('results log'!$B$2*2))))))*E304),0))</f>
        <v>0</v>
      </c>
      <c r="U304">
        <f t="shared" si="9"/>
        <v>1</v>
      </c>
    </row>
    <row r="305" spans="8:21" ht="16" x14ac:dyDescent="0.2">
      <c r="H305" s="22"/>
      <c r="I305" s="22"/>
      <c r="J305" s="22"/>
      <c r="M305" s="17"/>
      <c r="N305" s="26">
        <f>((G305-1)*(1-(IF(H305="no",0,'results log'!$B$3)))+1)</f>
        <v>5.0000000000000044E-2</v>
      </c>
      <c r="O305" s="26">
        <f t="shared" si="10"/>
        <v>0</v>
      </c>
      <c r="P305" s="28">
        <f>IF(ISBLANK(M305),,IF(ISBLANK(F305),,(IF(M305="WON-EW",((((F305-1)*J305)*'results log'!$B$2)+('results log'!$B$2*(F305-1))),IF(M305="WON",((((F305-1)*J305)*'results log'!$B$2)+('results log'!$B$2*(F305-1))),IF(M305="PLACED",((((F305-1)*J305)*'results log'!$B$2)-'results log'!$B$2),IF(J305=0,-'results log'!$B$2,IF(J305=0,-'results log'!$B$2,-('results log'!$B$2*2)))))))*E305))</f>
        <v>0</v>
      </c>
      <c r="Q305" s="27">
        <f>IF(ISBLANK(M305),,IF(ISBLANK(G305),,(IF(M305="WON-EW",((((N305-1)*J305)*'results log'!$B$2)+('results log'!$B$2*(N305-1))),IF(M305="WON",((((N305-1)*J305)*'results log'!$B$2)+('results log'!$B$2*(N305-1))),IF(M305="PLACED",((((N305-1)*J305)*'results log'!$B$2)-'results log'!$B$2),IF(J305=0,-'results log'!$B$2,IF(J305=0,-'results log'!$B$2,-('results log'!$B$2*2)))))))*E305))</f>
        <v>0</v>
      </c>
      <c r="R305" s="27">
        <f>IF(ISBLANK(M305),,IF(U305&lt;&gt;1,((IF(M305="WON-EW",(((K305-1)*'results log'!$B$2)*(1-$B$3))+(((L305-1)*'results log'!$B$2)*(1-$B$3)),IF(M305="WON",(((K305-1)*'results log'!$B$2)*(1-$B$3)),IF(M305="PLACED",(((L305-1)*'results log'!$B$2)*(1-$B$3))-'results log'!$B$2,IF(J305=0,-'results log'!$B$2,-('results log'!$B$2*2))))))*E305),0))</f>
        <v>0</v>
      </c>
      <c r="U305">
        <f t="shared" si="9"/>
        <v>1</v>
      </c>
    </row>
    <row r="306" spans="8:21" ht="16" x14ac:dyDescent="0.2">
      <c r="H306" s="22"/>
      <c r="I306" s="22"/>
      <c r="J306" s="22"/>
      <c r="M306" s="17"/>
      <c r="N306" s="26">
        <f>((G306-1)*(1-(IF(H306="no",0,'results log'!$B$3)))+1)</f>
        <v>5.0000000000000044E-2</v>
      </c>
      <c r="O306" s="26">
        <f t="shared" si="10"/>
        <v>0</v>
      </c>
      <c r="P306" s="28">
        <f>IF(ISBLANK(M306),,IF(ISBLANK(F306),,(IF(M306="WON-EW",((((F306-1)*J306)*'results log'!$B$2)+('results log'!$B$2*(F306-1))),IF(M306="WON",((((F306-1)*J306)*'results log'!$B$2)+('results log'!$B$2*(F306-1))),IF(M306="PLACED",((((F306-1)*J306)*'results log'!$B$2)-'results log'!$B$2),IF(J306=0,-'results log'!$B$2,IF(J306=0,-'results log'!$B$2,-('results log'!$B$2*2)))))))*E306))</f>
        <v>0</v>
      </c>
      <c r="Q306" s="27">
        <f>IF(ISBLANK(M306),,IF(ISBLANK(G306),,(IF(M306="WON-EW",((((N306-1)*J306)*'results log'!$B$2)+('results log'!$B$2*(N306-1))),IF(M306="WON",((((N306-1)*J306)*'results log'!$B$2)+('results log'!$B$2*(N306-1))),IF(M306="PLACED",((((N306-1)*J306)*'results log'!$B$2)-'results log'!$B$2),IF(J306=0,-'results log'!$B$2,IF(J306=0,-'results log'!$B$2,-('results log'!$B$2*2)))))))*E306))</f>
        <v>0</v>
      </c>
      <c r="R306" s="27">
        <f>IF(ISBLANK(M306),,IF(U306&lt;&gt;1,((IF(M306="WON-EW",(((K306-1)*'results log'!$B$2)*(1-$B$3))+(((L306-1)*'results log'!$B$2)*(1-$B$3)),IF(M306="WON",(((K306-1)*'results log'!$B$2)*(1-$B$3)),IF(M306="PLACED",(((L306-1)*'results log'!$B$2)*(1-$B$3))-'results log'!$B$2,IF(J306=0,-'results log'!$B$2,-('results log'!$B$2*2))))))*E306),0))</f>
        <v>0</v>
      </c>
      <c r="U306">
        <f t="shared" si="9"/>
        <v>1</v>
      </c>
    </row>
    <row r="307" spans="8:21" ht="16" x14ac:dyDescent="0.2">
      <c r="H307" s="22"/>
      <c r="I307" s="22"/>
      <c r="J307" s="22"/>
      <c r="M307" s="17"/>
      <c r="N307" s="26">
        <f>((G307-1)*(1-(IF(H307="no",0,'results log'!$B$3)))+1)</f>
        <v>5.0000000000000044E-2</v>
      </c>
      <c r="O307" s="26">
        <f t="shared" si="10"/>
        <v>0</v>
      </c>
      <c r="P307" s="28">
        <f>IF(ISBLANK(M307),,IF(ISBLANK(F307),,(IF(M307="WON-EW",((((F307-1)*J307)*'results log'!$B$2)+('results log'!$B$2*(F307-1))),IF(M307="WON",((((F307-1)*J307)*'results log'!$B$2)+('results log'!$B$2*(F307-1))),IF(M307="PLACED",((((F307-1)*J307)*'results log'!$B$2)-'results log'!$B$2),IF(J307=0,-'results log'!$B$2,IF(J307=0,-'results log'!$B$2,-('results log'!$B$2*2)))))))*E307))</f>
        <v>0</v>
      </c>
      <c r="Q307" s="27">
        <f>IF(ISBLANK(M307),,IF(ISBLANK(G307),,(IF(M307="WON-EW",((((N307-1)*J307)*'results log'!$B$2)+('results log'!$B$2*(N307-1))),IF(M307="WON",((((N307-1)*J307)*'results log'!$B$2)+('results log'!$B$2*(N307-1))),IF(M307="PLACED",((((N307-1)*J307)*'results log'!$B$2)-'results log'!$B$2),IF(J307=0,-'results log'!$B$2,IF(J307=0,-'results log'!$B$2,-('results log'!$B$2*2)))))))*E307))</f>
        <v>0</v>
      </c>
      <c r="R307" s="27">
        <f>IF(ISBLANK(M307),,IF(U307&lt;&gt;1,((IF(M307="WON-EW",(((K307-1)*'results log'!$B$2)*(1-$B$3))+(((L307-1)*'results log'!$B$2)*(1-$B$3)),IF(M307="WON",(((K307-1)*'results log'!$B$2)*(1-$B$3)),IF(M307="PLACED",(((L307-1)*'results log'!$B$2)*(1-$B$3))-'results log'!$B$2,IF(J307=0,-'results log'!$B$2,-('results log'!$B$2*2))))))*E307),0))</f>
        <v>0</v>
      </c>
      <c r="U307">
        <f t="shared" si="9"/>
        <v>1</v>
      </c>
    </row>
    <row r="308" spans="8:21" ht="16" x14ac:dyDescent="0.2">
      <c r="H308" s="22"/>
      <c r="I308" s="22"/>
      <c r="J308" s="22"/>
      <c r="M308" s="17"/>
      <c r="N308" s="26">
        <f>((G308-1)*(1-(IF(H308="no",0,'results log'!$B$3)))+1)</f>
        <v>5.0000000000000044E-2</v>
      </c>
      <c r="O308" s="26">
        <f t="shared" si="10"/>
        <v>0</v>
      </c>
      <c r="P308" s="28">
        <f>IF(ISBLANK(M308),,IF(ISBLANK(F308),,(IF(M308="WON-EW",((((F308-1)*J308)*'results log'!$B$2)+('results log'!$B$2*(F308-1))),IF(M308="WON",((((F308-1)*J308)*'results log'!$B$2)+('results log'!$B$2*(F308-1))),IF(M308="PLACED",((((F308-1)*J308)*'results log'!$B$2)-'results log'!$B$2),IF(J308=0,-'results log'!$B$2,IF(J308=0,-'results log'!$B$2,-('results log'!$B$2*2)))))))*E308))</f>
        <v>0</v>
      </c>
      <c r="Q308" s="27">
        <f>IF(ISBLANK(M308),,IF(ISBLANK(G308),,(IF(M308="WON-EW",((((N308-1)*J308)*'results log'!$B$2)+('results log'!$B$2*(N308-1))),IF(M308="WON",((((N308-1)*J308)*'results log'!$B$2)+('results log'!$B$2*(N308-1))),IF(M308="PLACED",((((N308-1)*J308)*'results log'!$B$2)-'results log'!$B$2),IF(J308=0,-'results log'!$B$2,IF(J308=0,-'results log'!$B$2,-('results log'!$B$2*2)))))))*E308))</f>
        <v>0</v>
      </c>
      <c r="R308" s="27">
        <f>IF(ISBLANK(M308),,IF(U308&lt;&gt;1,((IF(M308="WON-EW",(((K308-1)*'results log'!$B$2)*(1-$B$3))+(((L308-1)*'results log'!$B$2)*(1-$B$3)),IF(M308="WON",(((K308-1)*'results log'!$B$2)*(1-$B$3)),IF(M308="PLACED",(((L308-1)*'results log'!$B$2)*(1-$B$3))-'results log'!$B$2,IF(J308=0,-'results log'!$B$2,-('results log'!$B$2*2))))))*E308),0))</f>
        <v>0</v>
      </c>
      <c r="U308">
        <f t="shared" si="9"/>
        <v>1</v>
      </c>
    </row>
    <row r="309" spans="8:21" ht="16" x14ac:dyDescent="0.2">
      <c r="H309" s="22"/>
      <c r="I309" s="22"/>
      <c r="J309" s="22"/>
      <c r="M309" s="17"/>
      <c r="N309" s="26">
        <f>((G309-1)*(1-(IF(H309="no",0,'results log'!$B$3)))+1)</f>
        <v>5.0000000000000044E-2</v>
      </c>
      <c r="O309" s="26">
        <f t="shared" si="10"/>
        <v>0</v>
      </c>
      <c r="P309" s="28">
        <f>IF(ISBLANK(M309),,IF(ISBLANK(F309),,(IF(M309="WON-EW",((((F309-1)*J309)*'results log'!$B$2)+('results log'!$B$2*(F309-1))),IF(M309="WON",((((F309-1)*J309)*'results log'!$B$2)+('results log'!$B$2*(F309-1))),IF(M309="PLACED",((((F309-1)*J309)*'results log'!$B$2)-'results log'!$B$2),IF(J309=0,-'results log'!$B$2,IF(J309=0,-'results log'!$B$2,-('results log'!$B$2*2)))))))*E309))</f>
        <v>0</v>
      </c>
      <c r="Q309" s="27">
        <f>IF(ISBLANK(M309),,IF(ISBLANK(G309),,(IF(M309="WON-EW",((((N309-1)*J309)*'results log'!$B$2)+('results log'!$B$2*(N309-1))),IF(M309="WON",((((N309-1)*J309)*'results log'!$B$2)+('results log'!$B$2*(N309-1))),IF(M309="PLACED",((((N309-1)*J309)*'results log'!$B$2)-'results log'!$B$2),IF(J309=0,-'results log'!$B$2,IF(J309=0,-'results log'!$B$2,-('results log'!$B$2*2)))))))*E309))</f>
        <v>0</v>
      </c>
      <c r="R309" s="27">
        <f>IF(ISBLANK(M309),,IF(U309&lt;&gt;1,((IF(M309="WON-EW",(((K309-1)*'results log'!$B$2)*(1-$B$3))+(((L309-1)*'results log'!$B$2)*(1-$B$3)),IF(M309="WON",(((K309-1)*'results log'!$B$2)*(1-$B$3)),IF(M309="PLACED",(((L309-1)*'results log'!$B$2)*(1-$B$3))-'results log'!$B$2,IF(J309=0,-'results log'!$B$2,-('results log'!$B$2*2))))))*E309),0))</f>
        <v>0</v>
      </c>
      <c r="U309">
        <f t="shared" si="9"/>
        <v>1</v>
      </c>
    </row>
    <row r="310" spans="8:21" ht="16" x14ac:dyDescent="0.2">
      <c r="H310" s="22"/>
      <c r="I310" s="22"/>
      <c r="J310" s="22"/>
      <c r="M310" s="17"/>
      <c r="N310" s="26">
        <f>((G310-1)*(1-(IF(H310="no",0,'results log'!$B$3)))+1)</f>
        <v>5.0000000000000044E-2</v>
      </c>
      <c r="O310" s="26">
        <f t="shared" si="10"/>
        <v>0</v>
      </c>
      <c r="P310" s="28">
        <f>IF(ISBLANK(M310),,IF(ISBLANK(F310),,(IF(M310="WON-EW",((((F310-1)*J310)*'results log'!$B$2)+('results log'!$B$2*(F310-1))),IF(M310="WON",((((F310-1)*J310)*'results log'!$B$2)+('results log'!$B$2*(F310-1))),IF(M310="PLACED",((((F310-1)*J310)*'results log'!$B$2)-'results log'!$B$2),IF(J310=0,-'results log'!$B$2,IF(J310=0,-'results log'!$B$2,-('results log'!$B$2*2)))))))*E310))</f>
        <v>0</v>
      </c>
      <c r="Q310" s="27">
        <f>IF(ISBLANK(M310),,IF(ISBLANK(G310),,(IF(M310="WON-EW",((((N310-1)*J310)*'results log'!$B$2)+('results log'!$B$2*(N310-1))),IF(M310="WON",((((N310-1)*J310)*'results log'!$B$2)+('results log'!$B$2*(N310-1))),IF(M310="PLACED",((((N310-1)*J310)*'results log'!$B$2)-'results log'!$B$2),IF(J310=0,-'results log'!$B$2,IF(J310=0,-'results log'!$B$2,-('results log'!$B$2*2)))))))*E310))</f>
        <v>0</v>
      </c>
      <c r="R310" s="27">
        <f>IF(ISBLANK(M310),,IF(U310&lt;&gt;1,((IF(M310="WON-EW",(((K310-1)*'results log'!$B$2)*(1-$B$3))+(((L310-1)*'results log'!$B$2)*(1-$B$3)),IF(M310="WON",(((K310-1)*'results log'!$B$2)*(1-$B$3)),IF(M310="PLACED",(((L310-1)*'results log'!$B$2)*(1-$B$3))-'results log'!$B$2,IF(J310=0,-'results log'!$B$2,-('results log'!$B$2*2))))))*E310),0))</f>
        <v>0</v>
      </c>
      <c r="U310">
        <f t="shared" si="9"/>
        <v>1</v>
      </c>
    </row>
    <row r="311" spans="8:21" ht="16" x14ac:dyDescent="0.2">
      <c r="H311" s="22"/>
      <c r="I311" s="22"/>
      <c r="J311" s="22"/>
      <c r="M311" s="17"/>
      <c r="N311" s="26">
        <f>((G311-1)*(1-(IF(H311="no",0,'results log'!$B$3)))+1)</f>
        <v>5.0000000000000044E-2</v>
      </c>
      <c r="O311" s="26">
        <f t="shared" si="10"/>
        <v>0</v>
      </c>
      <c r="P311" s="28">
        <f>IF(ISBLANK(M311),,IF(ISBLANK(F311),,(IF(M311="WON-EW",((((F311-1)*J311)*'results log'!$B$2)+('results log'!$B$2*(F311-1))),IF(M311="WON",((((F311-1)*J311)*'results log'!$B$2)+('results log'!$B$2*(F311-1))),IF(M311="PLACED",((((F311-1)*J311)*'results log'!$B$2)-'results log'!$B$2),IF(J311=0,-'results log'!$B$2,IF(J311=0,-'results log'!$B$2,-('results log'!$B$2*2)))))))*E311))</f>
        <v>0</v>
      </c>
      <c r="Q311" s="27">
        <f>IF(ISBLANK(M311),,IF(ISBLANK(G311),,(IF(M311="WON-EW",((((N311-1)*J311)*'results log'!$B$2)+('results log'!$B$2*(N311-1))),IF(M311="WON",((((N311-1)*J311)*'results log'!$B$2)+('results log'!$B$2*(N311-1))),IF(M311="PLACED",((((N311-1)*J311)*'results log'!$B$2)-'results log'!$B$2),IF(J311=0,-'results log'!$B$2,IF(J311=0,-'results log'!$B$2,-('results log'!$B$2*2)))))))*E311))</f>
        <v>0</v>
      </c>
      <c r="R311" s="27">
        <f>IF(ISBLANK(M311),,IF(U311&lt;&gt;1,((IF(M311="WON-EW",(((K311-1)*'results log'!$B$2)*(1-$B$3))+(((L311-1)*'results log'!$B$2)*(1-$B$3)),IF(M311="WON",(((K311-1)*'results log'!$B$2)*(1-$B$3)),IF(M311="PLACED",(((L311-1)*'results log'!$B$2)*(1-$B$3))-'results log'!$B$2,IF(J311=0,-'results log'!$B$2,-('results log'!$B$2*2))))))*E311),0))</f>
        <v>0</v>
      </c>
      <c r="U311">
        <f t="shared" si="9"/>
        <v>1</v>
      </c>
    </row>
    <row r="312" spans="8:21" ht="16" x14ac:dyDescent="0.2">
      <c r="H312" s="22"/>
      <c r="I312" s="22"/>
      <c r="J312" s="22"/>
      <c r="M312" s="17"/>
      <c r="N312" s="26">
        <f>((G312-1)*(1-(IF(H312="no",0,'results log'!$B$3)))+1)</f>
        <v>5.0000000000000044E-2</v>
      </c>
      <c r="O312" s="26">
        <f t="shared" si="10"/>
        <v>0</v>
      </c>
      <c r="P312" s="28">
        <f>IF(ISBLANK(M312),,IF(ISBLANK(F312),,(IF(M312="WON-EW",((((F312-1)*J312)*'results log'!$B$2)+('results log'!$B$2*(F312-1))),IF(M312="WON",((((F312-1)*J312)*'results log'!$B$2)+('results log'!$B$2*(F312-1))),IF(M312="PLACED",((((F312-1)*J312)*'results log'!$B$2)-'results log'!$B$2),IF(J312=0,-'results log'!$B$2,IF(J312=0,-'results log'!$B$2,-('results log'!$B$2*2)))))))*E312))</f>
        <v>0</v>
      </c>
      <c r="Q312" s="27">
        <f>IF(ISBLANK(M312),,IF(ISBLANK(G312),,(IF(M312="WON-EW",((((N312-1)*J312)*'results log'!$B$2)+('results log'!$B$2*(N312-1))),IF(M312="WON",((((N312-1)*J312)*'results log'!$B$2)+('results log'!$B$2*(N312-1))),IF(M312="PLACED",((((N312-1)*J312)*'results log'!$B$2)-'results log'!$B$2),IF(J312=0,-'results log'!$B$2,IF(J312=0,-'results log'!$B$2,-('results log'!$B$2*2)))))))*E312))</f>
        <v>0</v>
      </c>
      <c r="R312" s="27">
        <f>IF(ISBLANK(M312),,IF(U312&lt;&gt;1,((IF(M312="WON-EW",(((K312-1)*'results log'!$B$2)*(1-$B$3))+(((L312-1)*'results log'!$B$2)*(1-$B$3)),IF(M312="WON",(((K312-1)*'results log'!$B$2)*(1-$B$3)),IF(M312="PLACED",(((L312-1)*'results log'!$B$2)*(1-$B$3))-'results log'!$B$2,IF(J312=0,-'results log'!$B$2,-('results log'!$B$2*2))))))*E312),0))</f>
        <v>0</v>
      </c>
      <c r="U312">
        <f t="shared" si="9"/>
        <v>1</v>
      </c>
    </row>
    <row r="313" spans="8:21" ht="16" x14ac:dyDescent="0.2">
      <c r="H313" s="22"/>
      <c r="I313" s="22"/>
      <c r="J313" s="22"/>
      <c r="M313" s="17"/>
      <c r="N313" s="26">
        <f>((G313-1)*(1-(IF(H313="no",0,'results log'!$B$3)))+1)</f>
        <v>5.0000000000000044E-2</v>
      </c>
      <c r="O313" s="26">
        <f t="shared" si="10"/>
        <v>0</v>
      </c>
      <c r="P313" s="28">
        <f>IF(ISBLANK(M313),,IF(ISBLANK(F313),,(IF(M313="WON-EW",((((F313-1)*J313)*'results log'!$B$2)+('results log'!$B$2*(F313-1))),IF(M313="WON",((((F313-1)*J313)*'results log'!$B$2)+('results log'!$B$2*(F313-1))),IF(M313="PLACED",((((F313-1)*J313)*'results log'!$B$2)-'results log'!$B$2),IF(J313=0,-'results log'!$B$2,IF(J313=0,-'results log'!$B$2,-('results log'!$B$2*2)))))))*E313))</f>
        <v>0</v>
      </c>
      <c r="Q313" s="27">
        <f>IF(ISBLANK(M313),,IF(ISBLANK(G313),,(IF(M313="WON-EW",((((N313-1)*J313)*'results log'!$B$2)+('results log'!$B$2*(N313-1))),IF(M313="WON",((((N313-1)*J313)*'results log'!$B$2)+('results log'!$B$2*(N313-1))),IF(M313="PLACED",((((N313-1)*J313)*'results log'!$B$2)-'results log'!$B$2),IF(J313=0,-'results log'!$B$2,IF(J313=0,-'results log'!$B$2,-('results log'!$B$2*2)))))))*E313))</f>
        <v>0</v>
      </c>
      <c r="R313" s="27">
        <f>IF(ISBLANK(M313),,IF(U313&lt;&gt;1,((IF(M313="WON-EW",(((K313-1)*'results log'!$B$2)*(1-$B$3))+(((L313-1)*'results log'!$B$2)*(1-$B$3)),IF(M313="WON",(((K313-1)*'results log'!$B$2)*(1-$B$3)),IF(M313="PLACED",(((L313-1)*'results log'!$B$2)*(1-$B$3))-'results log'!$B$2,IF(J313=0,-'results log'!$B$2,-('results log'!$B$2*2))))))*E313),0))</f>
        <v>0</v>
      </c>
      <c r="U313">
        <f t="shared" si="9"/>
        <v>1</v>
      </c>
    </row>
    <row r="314" spans="8:21" ht="16" x14ac:dyDescent="0.2">
      <c r="H314" s="22"/>
      <c r="I314" s="22"/>
      <c r="J314" s="22"/>
      <c r="M314" s="17"/>
      <c r="N314" s="26">
        <f>((G314-1)*(1-(IF(H314="no",0,'results log'!$B$3)))+1)</f>
        <v>5.0000000000000044E-2</v>
      </c>
      <c r="O314" s="26">
        <f t="shared" si="10"/>
        <v>0</v>
      </c>
      <c r="P314" s="28">
        <f>IF(ISBLANK(M314),,IF(ISBLANK(F314),,(IF(M314="WON-EW",((((F314-1)*J314)*'results log'!$B$2)+('results log'!$B$2*(F314-1))),IF(M314="WON",((((F314-1)*J314)*'results log'!$B$2)+('results log'!$B$2*(F314-1))),IF(M314="PLACED",((((F314-1)*J314)*'results log'!$B$2)-'results log'!$B$2),IF(J314=0,-'results log'!$B$2,IF(J314=0,-'results log'!$B$2,-('results log'!$B$2*2)))))))*E314))</f>
        <v>0</v>
      </c>
      <c r="Q314" s="27">
        <f>IF(ISBLANK(M314),,IF(ISBLANK(G314),,(IF(M314="WON-EW",((((N314-1)*J314)*'results log'!$B$2)+('results log'!$B$2*(N314-1))),IF(M314="WON",((((N314-1)*J314)*'results log'!$B$2)+('results log'!$B$2*(N314-1))),IF(M314="PLACED",((((N314-1)*J314)*'results log'!$B$2)-'results log'!$B$2),IF(J314=0,-'results log'!$B$2,IF(J314=0,-'results log'!$B$2,-('results log'!$B$2*2)))))))*E314))</f>
        <v>0</v>
      </c>
      <c r="R314" s="27">
        <f>IF(ISBLANK(M314),,IF(U314&lt;&gt;1,((IF(M314="WON-EW",(((K314-1)*'results log'!$B$2)*(1-$B$3))+(((L314-1)*'results log'!$B$2)*(1-$B$3)),IF(M314="WON",(((K314-1)*'results log'!$B$2)*(1-$B$3)),IF(M314="PLACED",(((L314-1)*'results log'!$B$2)*(1-$B$3))-'results log'!$B$2,IF(J314=0,-'results log'!$B$2,-('results log'!$B$2*2))))))*E314),0))</f>
        <v>0</v>
      </c>
      <c r="U314">
        <f t="shared" si="9"/>
        <v>1</v>
      </c>
    </row>
    <row r="315" spans="8:21" ht="16" x14ac:dyDescent="0.2">
      <c r="H315" s="22"/>
      <c r="I315" s="22"/>
      <c r="J315" s="22"/>
      <c r="M315" s="17"/>
      <c r="N315" s="26">
        <f>((G315-1)*(1-(IF(H315="no",0,'results log'!$B$3)))+1)</f>
        <v>5.0000000000000044E-2</v>
      </c>
      <c r="O315" s="26">
        <f t="shared" si="10"/>
        <v>0</v>
      </c>
      <c r="P315" s="28">
        <f>IF(ISBLANK(M315),,IF(ISBLANK(F315),,(IF(M315="WON-EW",((((F315-1)*J315)*'results log'!$B$2)+('results log'!$B$2*(F315-1))),IF(M315="WON",((((F315-1)*J315)*'results log'!$B$2)+('results log'!$B$2*(F315-1))),IF(M315="PLACED",((((F315-1)*J315)*'results log'!$B$2)-'results log'!$B$2),IF(J315=0,-'results log'!$B$2,IF(J315=0,-'results log'!$B$2,-('results log'!$B$2*2)))))))*E315))</f>
        <v>0</v>
      </c>
      <c r="Q315" s="27">
        <f>IF(ISBLANK(M315),,IF(ISBLANK(G315),,(IF(M315="WON-EW",((((N315-1)*J315)*'results log'!$B$2)+('results log'!$B$2*(N315-1))),IF(M315="WON",((((N315-1)*J315)*'results log'!$B$2)+('results log'!$B$2*(N315-1))),IF(M315="PLACED",((((N315-1)*J315)*'results log'!$B$2)-'results log'!$B$2),IF(J315=0,-'results log'!$B$2,IF(J315=0,-'results log'!$B$2,-('results log'!$B$2*2)))))))*E315))</f>
        <v>0</v>
      </c>
      <c r="R315" s="27">
        <f>IF(ISBLANK(M315),,IF(U315&lt;&gt;1,((IF(M315="WON-EW",(((K315-1)*'results log'!$B$2)*(1-$B$3))+(((L315-1)*'results log'!$B$2)*(1-$B$3)),IF(M315="WON",(((K315-1)*'results log'!$B$2)*(1-$B$3)),IF(M315="PLACED",(((L315-1)*'results log'!$B$2)*(1-$B$3))-'results log'!$B$2,IF(J315=0,-'results log'!$B$2,-('results log'!$B$2*2))))))*E315),0))</f>
        <v>0</v>
      </c>
      <c r="U315">
        <f t="shared" si="9"/>
        <v>1</v>
      </c>
    </row>
    <row r="316" spans="8:21" ht="16" x14ac:dyDescent="0.2">
      <c r="H316" s="22"/>
      <c r="I316" s="22"/>
      <c r="J316" s="22"/>
      <c r="M316" s="17"/>
      <c r="N316" s="26">
        <f>((G316-1)*(1-(IF(H316="no",0,'results log'!$B$3)))+1)</f>
        <v>5.0000000000000044E-2</v>
      </c>
      <c r="O316" s="26">
        <f t="shared" si="10"/>
        <v>0</v>
      </c>
      <c r="P316" s="28">
        <f>IF(ISBLANK(M316),,IF(ISBLANK(F316),,(IF(M316="WON-EW",((((F316-1)*J316)*'results log'!$B$2)+('results log'!$B$2*(F316-1))),IF(M316="WON",((((F316-1)*J316)*'results log'!$B$2)+('results log'!$B$2*(F316-1))),IF(M316="PLACED",((((F316-1)*J316)*'results log'!$B$2)-'results log'!$B$2),IF(J316=0,-'results log'!$B$2,IF(J316=0,-'results log'!$B$2,-('results log'!$B$2*2)))))))*E316))</f>
        <v>0</v>
      </c>
      <c r="Q316" s="27">
        <f>IF(ISBLANK(M316),,IF(ISBLANK(G316),,(IF(M316="WON-EW",((((N316-1)*J316)*'results log'!$B$2)+('results log'!$B$2*(N316-1))),IF(M316="WON",((((N316-1)*J316)*'results log'!$B$2)+('results log'!$B$2*(N316-1))),IF(M316="PLACED",((((N316-1)*J316)*'results log'!$B$2)-'results log'!$B$2),IF(J316=0,-'results log'!$B$2,IF(J316=0,-'results log'!$B$2,-('results log'!$B$2*2)))))))*E316))</f>
        <v>0</v>
      </c>
      <c r="R316" s="27">
        <f>IF(ISBLANK(M316),,IF(U316&lt;&gt;1,((IF(M316="WON-EW",(((K316-1)*'results log'!$B$2)*(1-$B$3))+(((L316-1)*'results log'!$B$2)*(1-$B$3)),IF(M316="WON",(((K316-1)*'results log'!$B$2)*(1-$B$3)),IF(M316="PLACED",(((L316-1)*'results log'!$B$2)*(1-$B$3))-'results log'!$B$2,IF(J316=0,-'results log'!$B$2,-('results log'!$B$2*2))))))*E316),0))</f>
        <v>0</v>
      </c>
      <c r="U316">
        <f t="shared" si="9"/>
        <v>1</v>
      </c>
    </row>
    <row r="317" spans="8:21" ht="16" x14ac:dyDescent="0.2">
      <c r="H317" s="22"/>
      <c r="I317" s="22"/>
      <c r="J317" s="22"/>
      <c r="M317" s="17"/>
      <c r="N317" s="26">
        <f>((G317-1)*(1-(IF(H317="no",0,'results log'!$B$3)))+1)</f>
        <v>5.0000000000000044E-2</v>
      </c>
      <c r="O317" s="26">
        <f t="shared" si="10"/>
        <v>0</v>
      </c>
      <c r="P317" s="28">
        <f>IF(ISBLANK(M317),,IF(ISBLANK(F317),,(IF(M317="WON-EW",((((F317-1)*J317)*'results log'!$B$2)+('results log'!$B$2*(F317-1))),IF(M317="WON",((((F317-1)*J317)*'results log'!$B$2)+('results log'!$B$2*(F317-1))),IF(M317="PLACED",((((F317-1)*J317)*'results log'!$B$2)-'results log'!$B$2),IF(J317=0,-'results log'!$B$2,IF(J317=0,-'results log'!$B$2,-('results log'!$B$2*2)))))))*E317))</f>
        <v>0</v>
      </c>
      <c r="Q317" s="27">
        <f>IF(ISBLANK(M317),,IF(ISBLANK(G317),,(IF(M317="WON-EW",((((N317-1)*J317)*'results log'!$B$2)+('results log'!$B$2*(N317-1))),IF(M317="WON",((((N317-1)*J317)*'results log'!$B$2)+('results log'!$B$2*(N317-1))),IF(M317="PLACED",((((N317-1)*J317)*'results log'!$B$2)-'results log'!$B$2),IF(J317=0,-'results log'!$B$2,IF(J317=0,-'results log'!$B$2,-('results log'!$B$2*2)))))))*E317))</f>
        <v>0</v>
      </c>
      <c r="R317" s="27">
        <f>IF(ISBLANK(M317),,IF(U317&lt;&gt;1,((IF(M317="WON-EW",(((K317-1)*'results log'!$B$2)*(1-$B$3))+(((L317-1)*'results log'!$B$2)*(1-$B$3)),IF(M317="WON",(((K317-1)*'results log'!$B$2)*(1-$B$3)),IF(M317="PLACED",(((L317-1)*'results log'!$B$2)*(1-$B$3))-'results log'!$B$2,IF(J317=0,-'results log'!$B$2,-('results log'!$B$2*2))))))*E317),0))</f>
        <v>0</v>
      </c>
      <c r="U317">
        <f t="shared" si="9"/>
        <v>1</v>
      </c>
    </row>
    <row r="318" spans="8:21" ht="16" x14ac:dyDescent="0.2">
      <c r="H318" s="22"/>
      <c r="I318" s="22"/>
      <c r="J318" s="22"/>
      <c r="M318" s="17"/>
      <c r="N318" s="26">
        <f>((G318-1)*(1-(IF(H318="no",0,'results log'!$B$3)))+1)</f>
        <v>5.0000000000000044E-2</v>
      </c>
      <c r="O318" s="26">
        <f t="shared" si="10"/>
        <v>0</v>
      </c>
      <c r="P318" s="28">
        <f>IF(ISBLANK(M318),,IF(ISBLANK(F318),,(IF(M318="WON-EW",((((F318-1)*J318)*'results log'!$B$2)+('results log'!$B$2*(F318-1))),IF(M318="WON",((((F318-1)*J318)*'results log'!$B$2)+('results log'!$B$2*(F318-1))),IF(M318="PLACED",((((F318-1)*J318)*'results log'!$B$2)-'results log'!$B$2),IF(J318=0,-'results log'!$B$2,IF(J318=0,-'results log'!$B$2,-('results log'!$B$2*2)))))))*E318))</f>
        <v>0</v>
      </c>
      <c r="Q318" s="27">
        <f>IF(ISBLANK(M318),,IF(ISBLANK(G318),,(IF(M318="WON-EW",((((N318-1)*J318)*'results log'!$B$2)+('results log'!$B$2*(N318-1))),IF(M318="WON",((((N318-1)*J318)*'results log'!$B$2)+('results log'!$B$2*(N318-1))),IF(M318="PLACED",((((N318-1)*J318)*'results log'!$B$2)-'results log'!$B$2),IF(J318=0,-'results log'!$B$2,IF(J318=0,-'results log'!$B$2,-('results log'!$B$2*2)))))))*E318))</f>
        <v>0</v>
      </c>
      <c r="R318" s="27">
        <f>IF(ISBLANK(M318),,IF(U318&lt;&gt;1,((IF(M318="WON-EW",(((K318-1)*'results log'!$B$2)*(1-$B$3))+(((L318-1)*'results log'!$B$2)*(1-$B$3)),IF(M318="WON",(((K318-1)*'results log'!$B$2)*(1-$B$3)),IF(M318="PLACED",(((L318-1)*'results log'!$B$2)*(1-$B$3))-'results log'!$B$2,IF(J318=0,-'results log'!$B$2,-('results log'!$B$2*2))))))*E318),0))</f>
        <v>0</v>
      </c>
      <c r="U318">
        <f t="shared" si="9"/>
        <v>1</v>
      </c>
    </row>
    <row r="319" spans="8:21" ht="16" x14ac:dyDescent="0.2">
      <c r="H319" s="22"/>
      <c r="I319" s="22"/>
      <c r="J319" s="22"/>
      <c r="M319" s="17"/>
      <c r="N319" s="26">
        <f>((G319-1)*(1-(IF(H319="no",0,'results log'!$B$3)))+1)</f>
        <v>5.0000000000000044E-2</v>
      </c>
      <c r="O319" s="26">
        <f t="shared" si="10"/>
        <v>0</v>
      </c>
      <c r="P319" s="28">
        <f>IF(ISBLANK(M319),,IF(ISBLANK(F319),,(IF(M319="WON-EW",((((F319-1)*J319)*'results log'!$B$2)+('results log'!$B$2*(F319-1))),IF(M319="WON",((((F319-1)*J319)*'results log'!$B$2)+('results log'!$B$2*(F319-1))),IF(M319="PLACED",((((F319-1)*J319)*'results log'!$B$2)-'results log'!$B$2),IF(J319=0,-'results log'!$B$2,IF(J319=0,-'results log'!$B$2,-('results log'!$B$2*2)))))))*E319))</f>
        <v>0</v>
      </c>
      <c r="Q319" s="27">
        <f>IF(ISBLANK(M319),,IF(ISBLANK(G319),,(IF(M319="WON-EW",((((N319-1)*J319)*'results log'!$B$2)+('results log'!$B$2*(N319-1))),IF(M319="WON",((((N319-1)*J319)*'results log'!$B$2)+('results log'!$B$2*(N319-1))),IF(M319="PLACED",((((N319-1)*J319)*'results log'!$B$2)-'results log'!$B$2),IF(J319=0,-'results log'!$B$2,IF(J319=0,-'results log'!$B$2,-('results log'!$B$2*2)))))))*E319))</f>
        <v>0</v>
      </c>
      <c r="R319" s="27">
        <f>IF(ISBLANK(M319),,IF(U319&lt;&gt;1,((IF(M319="WON-EW",(((K319-1)*'results log'!$B$2)*(1-$B$3))+(((L319-1)*'results log'!$B$2)*(1-$B$3)),IF(M319="WON",(((K319-1)*'results log'!$B$2)*(1-$B$3)),IF(M319="PLACED",(((L319-1)*'results log'!$B$2)*(1-$B$3))-'results log'!$B$2,IF(J319=0,-'results log'!$B$2,-('results log'!$B$2*2))))))*E319),0))</f>
        <v>0</v>
      </c>
      <c r="U319">
        <f t="shared" si="9"/>
        <v>1</v>
      </c>
    </row>
    <row r="320" spans="8:21" ht="16" x14ac:dyDescent="0.2">
      <c r="H320" s="22"/>
      <c r="I320" s="22"/>
      <c r="J320" s="22"/>
      <c r="M320" s="17"/>
      <c r="N320" s="26">
        <f>((G320-1)*(1-(IF(H320="no",0,'results log'!$B$3)))+1)</f>
        <v>5.0000000000000044E-2</v>
      </c>
      <c r="O320" s="26">
        <f t="shared" si="10"/>
        <v>0</v>
      </c>
      <c r="P320" s="28">
        <f>IF(ISBLANK(M320),,IF(ISBLANK(F320),,(IF(M320="WON-EW",((((F320-1)*J320)*'results log'!$B$2)+('results log'!$B$2*(F320-1))),IF(M320="WON",((((F320-1)*J320)*'results log'!$B$2)+('results log'!$B$2*(F320-1))),IF(M320="PLACED",((((F320-1)*J320)*'results log'!$B$2)-'results log'!$B$2),IF(J320=0,-'results log'!$B$2,IF(J320=0,-'results log'!$B$2,-('results log'!$B$2*2)))))))*E320))</f>
        <v>0</v>
      </c>
      <c r="Q320" s="27">
        <f>IF(ISBLANK(M320),,IF(ISBLANK(G320),,(IF(M320="WON-EW",((((N320-1)*J320)*'results log'!$B$2)+('results log'!$B$2*(N320-1))),IF(M320="WON",((((N320-1)*J320)*'results log'!$B$2)+('results log'!$B$2*(N320-1))),IF(M320="PLACED",((((N320-1)*J320)*'results log'!$B$2)-'results log'!$B$2),IF(J320=0,-'results log'!$B$2,IF(J320=0,-'results log'!$B$2,-('results log'!$B$2*2)))))))*E320))</f>
        <v>0</v>
      </c>
      <c r="R320" s="27">
        <f>IF(ISBLANK(M320),,IF(U320&lt;&gt;1,((IF(M320="WON-EW",(((K320-1)*'results log'!$B$2)*(1-$B$3))+(((L320-1)*'results log'!$B$2)*(1-$B$3)),IF(M320="WON",(((K320-1)*'results log'!$B$2)*(1-$B$3)),IF(M320="PLACED",(((L320-1)*'results log'!$B$2)*(1-$B$3))-'results log'!$B$2,IF(J320=0,-'results log'!$B$2,-('results log'!$B$2*2))))))*E320),0))</f>
        <v>0</v>
      </c>
      <c r="U320">
        <f t="shared" si="9"/>
        <v>1</v>
      </c>
    </row>
    <row r="321" spans="8:21" ht="16" x14ac:dyDescent="0.2">
      <c r="H321" s="22"/>
      <c r="I321" s="22"/>
      <c r="J321" s="22"/>
      <c r="M321" s="17"/>
      <c r="N321" s="26">
        <f>((G321-1)*(1-(IF(H321="no",0,'results log'!$B$3)))+1)</f>
        <v>5.0000000000000044E-2</v>
      </c>
      <c r="O321" s="26">
        <f t="shared" si="10"/>
        <v>0</v>
      </c>
      <c r="P321" s="28">
        <f>IF(ISBLANK(M321),,IF(ISBLANK(F321),,(IF(M321="WON-EW",((((F321-1)*J321)*'results log'!$B$2)+('results log'!$B$2*(F321-1))),IF(M321="WON",((((F321-1)*J321)*'results log'!$B$2)+('results log'!$B$2*(F321-1))),IF(M321="PLACED",((((F321-1)*J321)*'results log'!$B$2)-'results log'!$B$2),IF(J321=0,-'results log'!$B$2,IF(J321=0,-'results log'!$B$2,-('results log'!$B$2*2)))))))*E321))</f>
        <v>0</v>
      </c>
      <c r="Q321" s="27">
        <f>IF(ISBLANK(M321),,IF(ISBLANK(G321),,(IF(M321="WON-EW",((((N321-1)*J321)*'results log'!$B$2)+('results log'!$B$2*(N321-1))),IF(M321="WON",((((N321-1)*J321)*'results log'!$B$2)+('results log'!$B$2*(N321-1))),IF(M321="PLACED",((((N321-1)*J321)*'results log'!$B$2)-'results log'!$B$2),IF(J321=0,-'results log'!$B$2,IF(J321=0,-'results log'!$B$2,-('results log'!$B$2*2)))))))*E321))</f>
        <v>0</v>
      </c>
      <c r="R321" s="27">
        <f>IF(ISBLANK(M321),,IF(U321&lt;&gt;1,((IF(M321="WON-EW",(((K321-1)*'results log'!$B$2)*(1-$B$3))+(((L321-1)*'results log'!$B$2)*(1-$B$3)),IF(M321="WON",(((K321-1)*'results log'!$B$2)*(1-$B$3)),IF(M321="PLACED",(((L321-1)*'results log'!$B$2)*(1-$B$3))-'results log'!$B$2,IF(J321=0,-'results log'!$B$2,-('results log'!$B$2*2))))))*E321),0))</f>
        <v>0</v>
      </c>
      <c r="U321">
        <f t="shared" si="9"/>
        <v>1</v>
      </c>
    </row>
    <row r="322" spans="8:21" ht="16" x14ac:dyDescent="0.2">
      <c r="H322" s="22"/>
      <c r="I322" s="22"/>
      <c r="J322" s="22"/>
      <c r="M322" s="17"/>
      <c r="N322" s="26">
        <f>((G322-1)*(1-(IF(H322="no",0,'results log'!$B$3)))+1)</f>
        <v>5.0000000000000044E-2</v>
      </c>
      <c r="O322" s="26">
        <f t="shared" si="10"/>
        <v>0</v>
      </c>
      <c r="P322" s="28">
        <f>IF(ISBLANK(M322),,IF(ISBLANK(F322),,(IF(M322="WON-EW",((((F322-1)*J322)*'results log'!$B$2)+('results log'!$B$2*(F322-1))),IF(M322="WON",((((F322-1)*J322)*'results log'!$B$2)+('results log'!$B$2*(F322-1))),IF(M322="PLACED",((((F322-1)*J322)*'results log'!$B$2)-'results log'!$B$2),IF(J322=0,-'results log'!$B$2,IF(J322=0,-'results log'!$B$2,-('results log'!$B$2*2)))))))*E322))</f>
        <v>0</v>
      </c>
      <c r="Q322" s="27">
        <f>IF(ISBLANK(M322),,IF(ISBLANK(G322),,(IF(M322="WON-EW",((((N322-1)*J322)*'results log'!$B$2)+('results log'!$B$2*(N322-1))),IF(M322="WON",((((N322-1)*J322)*'results log'!$B$2)+('results log'!$B$2*(N322-1))),IF(M322="PLACED",((((N322-1)*J322)*'results log'!$B$2)-'results log'!$B$2),IF(J322=0,-'results log'!$B$2,IF(J322=0,-'results log'!$B$2,-('results log'!$B$2*2)))))))*E322))</f>
        <v>0</v>
      </c>
      <c r="R322" s="27">
        <f>IF(ISBLANK(M322),,IF(U322&lt;&gt;1,((IF(M322="WON-EW",(((K322-1)*'results log'!$B$2)*(1-$B$3))+(((L322-1)*'results log'!$B$2)*(1-$B$3)),IF(M322="WON",(((K322-1)*'results log'!$B$2)*(1-$B$3)),IF(M322="PLACED",(((L322-1)*'results log'!$B$2)*(1-$B$3))-'results log'!$B$2,IF(J322=0,-'results log'!$B$2,-('results log'!$B$2*2))))))*E322),0))</f>
        <v>0</v>
      </c>
      <c r="U322">
        <f t="shared" si="9"/>
        <v>1</v>
      </c>
    </row>
    <row r="323" spans="8:21" ht="16" x14ac:dyDescent="0.2">
      <c r="H323" s="22"/>
      <c r="I323" s="22"/>
      <c r="J323" s="22"/>
      <c r="M323" s="17"/>
      <c r="N323" s="26">
        <f>((G323-1)*(1-(IF(H323="no",0,'results log'!$B$3)))+1)</f>
        <v>5.0000000000000044E-2</v>
      </c>
      <c r="O323" s="26">
        <f t="shared" si="10"/>
        <v>0</v>
      </c>
      <c r="P323" s="28">
        <f>IF(ISBLANK(M323),,IF(ISBLANK(F323),,(IF(M323="WON-EW",((((F323-1)*J323)*'results log'!$B$2)+('results log'!$B$2*(F323-1))),IF(M323="WON",((((F323-1)*J323)*'results log'!$B$2)+('results log'!$B$2*(F323-1))),IF(M323="PLACED",((((F323-1)*J323)*'results log'!$B$2)-'results log'!$B$2),IF(J323=0,-'results log'!$B$2,IF(J323=0,-'results log'!$B$2,-('results log'!$B$2*2)))))))*E323))</f>
        <v>0</v>
      </c>
      <c r="Q323" s="27">
        <f>IF(ISBLANK(M323),,IF(ISBLANK(G323),,(IF(M323="WON-EW",((((N323-1)*J323)*'results log'!$B$2)+('results log'!$B$2*(N323-1))),IF(M323="WON",((((N323-1)*J323)*'results log'!$B$2)+('results log'!$B$2*(N323-1))),IF(M323="PLACED",((((N323-1)*J323)*'results log'!$B$2)-'results log'!$B$2),IF(J323=0,-'results log'!$B$2,IF(J323=0,-'results log'!$B$2,-('results log'!$B$2*2)))))))*E323))</f>
        <v>0</v>
      </c>
      <c r="R323" s="27">
        <f>IF(ISBLANK(M323),,IF(U323&lt;&gt;1,((IF(M323="WON-EW",(((K323-1)*'results log'!$B$2)*(1-$B$3))+(((L323-1)*'results log'!$B$2)*(1-$B$3)),IF(M323="WON",(((K323-1)*'results log'!$B$2)*(1-$B$3)),IF(M323="PLACED",(((L323-1)*'results log'!$B$2)*(1-$B$3))-'results log'!$B$2,IF(J323=0,-'results log'!$B$2,-('results log'!$B$2*2))))))*E323),0))</f>
        <v>0</v>
      </c>
      <c r="U323">
        <f t="shared" si="9"/>
        <v>1</v>
      </c>
    </row>
    <row r="324" spans="8:21" ht="16" x14ac:dyDescent="0.2">
      <c r="H324" s="22"/>
      <c r="I324" s="22"/>
      <c r="J324" s="22"/>
      <c r="M324" s="17"/>
      <c r="N324" s="26">
        <f>((G324-1)*(1-(IF(H324="no",0,'results log'!$B$3)))+1)</f>
        <v>5.0000000000000044E-2</v>
      </c>
      <c r="O324" s="26">
        <f t="shared" si="10"/>
        <v>0</v>
      </c>
      <c r="P324" s="28">
        <f>IF(ISBLANK(M324),,IF(ISBLANK(F324),,(IF(M324="WON-EW",((((F324-1)*J324)*'results log'!$B$2)+('results log'!$B$2*(F324-1))),IF(M324="WON",((((F324-1)*J324)*'results log'!$B$2)+('results log'!$B$2*(F324-1))),IF(M324="PLACED",((((F324-1)*J324)*'results log'!$B$2)-'results log'!$B$2),IF(J324=0,-'results log'!$B$2,IF(J324=0,-'results log'!$B$2,-('results log'!$B$2*2)))))))*E324))</f>
        <v>0</v>
      </c>
      <c r="Q324" s="27">
        <f>IF(ISBLANK(M324),,IF(ISBLANK(G324),,(IF(M324="WON-EW",((((N324-1)*J324)*'results log'!$B$2)+('results log'!$B$2*(N324-1))),IF(M324="WON",((((N324-1)*J324)*'results log'!$B$2)+('results log'!$B$2*(N324-1))),IF(M324="PLACED",((((N324-1)*J324)*'results log'!$B$2)-'results log'!$B$2),IF(J324=0,-'results log'!$B$2,IF(J324=0,-'results log'!$B$2,-('results log'!$B$2*2)))))))*E324))</f>
        <v>0</v>
      </c>
      <c r="R324" s="27">
        <f>IF(ISBLANK(M324),,IF(U324&lt;&gt;1,((IF(M324="WON-EW",(((K324-1)*'results log'!$B$2)*(1-$B$3))+(((L324-1)*'results log'!$B$2)*(1-$B$3)),IF(M324="WON",(((K324-1)*'results log'!$B$2)*(1-$B$3)),IF(M324="PLACED",(((L324-1)*'results log'!$B$2)*(1-$B$3))-'results log'!$B$2,IF(J324=0,-'results log'!$B$2,-('results log'!$B$2*2))))))*E324),0))</f>
        <v>0</v>
      </c>
      <c r="U324">
        <f t="shared" si="9"/>
        <v>1</v>
      </c>
    </row>
    <row r="325" spans="8:21" ht="16" x14ac:dyDescent="0.2">
      <c r="H325" s="22"/>
      <c r="I325" s="22"/>
      <c r="J325" s="22"/>
      <c r="M325" s="17"/>
      <c r="N325" s="26">
        <f>((G325-1)*(1-(IF(H325="no",0,'results log'!$B$3)))+1)</f>
        <v>5.0000000000000044E-2</v>
      </c>
      <c r="O325" s="26">
        <f t="shared" si="10"/>
        <v>0</v>
      </c>
      <c r="P325" s="28">
        <f>IF(ISBLANK(M325),,IF(ISBLANK(F325),,(IF(M325="WON-EW",((((F325-1)*J325)*'results log'!$B$2)+('results log'!$B$2*(F325-1))),IF(M325="WON",((((F325-1)*J325)*'results log'!$B$2)+('results log'!$B$2*(F325-1))),IF(M325="PLACED",((((F325-1)*J325)*'results log'!$B$2)-'results log'!$B$2),IF(J325=0,-'results log'!$B$2,IF(J325=0,-'results log'!$B$2,-('results log'!$B$2*2)))))))*E325))</f>
        <v>0</v>
      </c>
      <c r="Q325" s="27">
        <f>IF(ISBLANK(M325),,IF(ISBLANK(G325),,(IF(M325="WON-EW",((((N325-1)*J325)*'results log'!$B$2)+('results log'!$B$2*(N325-1))),IF(M325="WON",((((N325-1)*J325)*'results log'!$B$2)+('results log'!$B$2*(N325-1))),IF(M325="PLACED",((((N325-1)*J325)*'results log'!$B$2)-'results log'!$B$2),IF(J325=0,-'results log'!$B$2,IF(J325=0,-'results log'!$B$2,-('results log'!$B$2*2)))))))*E325))</f>
        <v>0</v>
      </c>
      <c r="R325" s="27">
        <f>IF(ISBLANK(M325),,IF(U325&lt;&gt;1,((IF(M325="WON-EW",(((K325-1)*'results log'!$B$2)*(1-$B$3))+(((L325-1)*'results log'!$B$2)*(1-$B$3)),IF(M325="WON",(((K325-1)*'results log'!$B$2)*(1-$B$3)),IF(M325="PLACED",(((L325-1)*'results log'!$B$2)*(1-$B$3))-'results log'!$B$2,IF(J325=0,-'results log'!$B$2,-('results log'!$B$2*2))))))*E325),0))</f>
        <v>0</v>
      </c>
      <c r="U325">
        <f t="shared" si="9"/>
        <v>1</v>
      </c>
    </row>
    <row r="326" spans="8:21" ht="16" x14ac:dyDescent="0.2">
      <c r="H326" s="22"/>
      <c r="I326" s="22"/>
      <c r="J326" s="22"/>
      <c r="M326" s="17"/>
      <c r="N326" s="26">
        <f>((G326-1)*(1-(IF(H326="no",0,'results log'!$B$3)))+1)</f>
        <v>5.0000000000000044E-2</v>
      </c>
      <c r="O326" s="26">
        <f t="shared" si="10"/>
        <v>0</v>
      </c>
      <c r="P326" s="28">
        <f>IF(ISBLANK(M326),,IF(ISBLANK(F326),,(IF(M326="WON-EW",((((F326-1)*J326)*'results log'!$B$2)+('results log'!$B$2*(F326-1))),IF(M326="WON",((((F326-1)*J326)*'results log'!$B$2)+('results log'!$B$2*(F326-1))),IF(M326="PLACED",((((F326-1)*J326)*'results log'!$B$2)-'results log'!$B$2),IF(J326=0,-'results log'!$B$2,IF(J326=0,-'results log'!$B$2,-('results log'!$B$2*2)))))))*E326))</f>
        <v>0</v>
      </c>
      <c r="Q326" s="27">
        <f>IF(ISBLANK(M326),,IF(ISBLANK(G326),,(IF(M326="WON-EW",((((N326-1)*J326)*'results log'!$B$2)+('results log'!$B$2*(N326-1))),IF(M326="WON",((((N326-1)*J326)*'results log'!$B$2)+('results log'!$B$2*(N326-1))),IF(M326="PLACED",((((N326-1)*J326)*'results log'!$B$2)-'results log'!$B$2),IF(J326=0,-'results log'!$B$2,IF(J326=0,-'results log'!$B$2,-('results log'!$B$2*2)))))))*E326))</f>
        <v>0</v>
      </c>
      <c r="R326" s="27">
        <f>IF(ISBLANK(M326),,IF(U326&lt;&gt;1,((IF(M326="WON-EW",(((K326-1)*'results log'!$B$2)*(1-$B$3))+(((L326-1)*'results log'!$B$2)*(1-$B$3)),IF(M326="WON",(((K326-1)*'results log'!$B$2)*(1-$B$3)),IF(M326="PLACED",(((L326-1)*'results log'!$B$2)*(1-$B$3))-'results log'!$B$2,IF(J326=0,-'results log'!$B$2,-('results log'!$B$2*2))))))*E326),0))</f>
        <v>0</v>
      </c>
      <c r="U326">
        <f t="shared" si="9"/>
        <v>1</v>
      </c>
    </row>
    <row r="327" spans="8:21" ht="16" x14ac:dyDescent="0.2">
      <c r="H327" s="22"/>
      <c r="I327" s="22"/>
      <c r="J327" s="22"/>
      <c r="M327" s="17"/>
      <c r="N327" s="26">
        <f>((G327-1)*(1-(IF(H327="no",0,'results log'!$B$3)))+1)</f>
        <v>5.0000000000000044E-2</v>
      </c>
      <c r="O327" s="26">
        <f t="shared" si="10"/>
        <v>0</v>
      </c>
      <c r="P327" s="28">
        <f>IF(ISBLANK(M327),,IF(ISBLANK(F327),,(IF(M327="WON-EW",((((F327-1)*J327)*'results log'!$B$2)+('results log'!$B$2*(F327-1))),IF(M327="WON",((((F327-1)*J327)*'results log'!$B$2)+('results log'!$B$2*(F327-1))),IF(M327="PLACED",((((F327-1)*J327)*'results log'!$B$2)-'results log'!$B$2),IF(J327=0,-'results log'!$B$2,IF(J327=0,-'results log'!$B$2,-('results log'!$B$2*2)))))))*E327))</f>
        <v>0</v>
      </c>
      <c r="Q327" s="27">
        <f>IF(ISBLANK(M327),,IF(ISBLANK(G327),,(IF(M327="WON-EW",((((N327-1)*J327)*'results log'!$B$2)+('results log'!$B$2*(N327-1))),IF(M327="WON",((((N327-1)*J327)*'results log'!$B$2)+('results log'!$B$2*(N327-1))),IF(M327="PLACED",((((N327-1)*J327)*'results log'!$B$2)-'results log'!$B$2),IF(J327=0,-'results log'!$B$2,IF(J327=0,-'results log'!$B$2,-('results log'!$B$2*2)))))))*E327))</f>
        <v>0</v>
      </c>
      <c r="R327" s="27">
        <f>IF(ISBLANK(M327),,IF(U327&lt;&gt;1,((IF(M327="WON-EW",(((K327-1)*'results log'!$B$2)*(1-$B$3))+(((L327-1)*'results log'!$B$2)*(1-$B$3)),IF(M327="WON",(((K327-1)*'results log'!$B$2)*(1-$B$3)),IF(M327="PLACED",(((L327-1)*'results log'!$B$2)*(1-$B$3))-'results log'!$B$2,IF(J327=0,-'results log'!$B$2,-('results log'!$B$2*2))))))*E327),0))</f>
        <v>0</v>
      </c>
      <c r="U327">
        <f t="shared" si="9"/>
        <v>1</v>
      </c>
    </row>
    <row r="328" spans="8:21" ht="16" x14ac:dyDescent="0.2">
      <c r="H328" s="22"/>
      <c r="I328" s="22"/>
      <c r="J328" s="22"/>
      <c r="M328" s="17"/>
      <c r="N328" s="26">
        <f>((G328-1)*(1-(IF(H328="no",0,'results log'!$B$3)))+1)</f>
        <v>5.0000000000000044E-2</v>
      </c>
      <c r="O328" s="26">
        <f t="shared" si="10"/>
        <v>0</v>
      </c>
      <c r="P328" s="28">
        <f>IF(ISBLANK(M328),,IF(ISBLANK(F328),,(IF(M328="WON-EW",((((F328-1)*J328)*'results log'!$B$2)+('results log'!$B$2*(F328-1))),IF(M328="WON",((((F328-1)*J328)*'results log'!$B$2)+('results log'!$B$2*(F328-1))),IF(M328="PLACED",((((F328-1)*J328)*'results log'!$B$2)-'results log'!$B$2),IF(J328=0,-'results log'!$B$2,IF(J328=0,-'results log'!$B$2,-('results log'!$B$2*2)))))))*E328))</f>
        <v>0</v>
      </c>
      <c r="Q328" s="27">
        <f>IF(ISBLANK(M328),,IF(ISBLANK(G328),,(IF(M328="WON-EW",((((N328-1)*J328)*'results log'!$B$2)+('results log'!$B$2*(N328-1))),IF(M328="WON",((((N328-1)*J328)*'results log'!$B$2)+('results log'!$B$2*(N328-1))),IF(M328="PLACED",((((N328-1)*J328)*'results log'!$B$2)-'results log'!$B$2),IF(J328=0,-'results log'!$B$2,IF(J328=0,-'results log'!$B$2,-('results log'!$B$2*2)))))))*E328))</f>
        <v>0</v>
      </c>
      <c r="R328" s="27">
        <f>IF(ISBLANK(M328),,IF(U328&lt;&gt;1,((IF(M328="WON-EW",(((K328-1)*'results log'!$B$2)*(1-$B$3))+(((L328-1)*'results log'!$B$2)*(1-$B$3)),IF(M328="WON",(((K328-1)*'results log'!$B$2)*(1-$B$3)),IF(M328="PLACED",(((L328-1)*'results log'!$B$2)*(1-$B$3))-'results log'!$B$2,IF(J328=0,-'results log'!$B$2,-('results log'!$B$2*2))))))*E328),0))</f>
        <v>0</v>
      </c>
      <c r="U328">
        <f t="shared" si="9"/>
        <v>1</v>
      </c>
    </row>
    <row r="329" spans="8:21" ht="16" x14ac:dyDescent="0.2">
      <c r="H329" s="22"/>
      <c r="I329" s="22"/>
      <c r="J329" s="22"/>
      <c r="M329" s="17"/>
      <c r="N329" s="26">
        <f>((G329-1)*(1-(IF(H329="no",0,'results log'!$B$3)))+1)</f>
        <v>5.0000000000000044E-2</v>
      </c>
      <c r="O329" s="26">
        <f t="shared" si="10"/>
        <v>0</v>
      </c>
      <c r="P329" s="28">
        <f>IF(ISBLANK(M329),,IF(ISBLANK(F329),,(IF(M329="WON-EW",((((F329-1)*J329)*'results log'!$B$2)+('results log'!$B$2*(F329-1))),IF(M329="WON",((((F329-1)*J329)*'results log'!$B$2)+('results log'!$B$2*(F329-1))),IF(M329="PLACED",((((F329-1)*J329)*'results log'!$B$2)-'results log'!$B$2),IF(J329=0,-'results log'!$B$2,IF(J329=0,-'results log'!$B$2,-('results log'!$B$2*2)))))))*E329))</f>
        <v>0</v>
      </c>
      <c r="Q329" s="27">
        <f>IF(ISBLANK(M329),,IF(ISBLANK(G329),,(IF(M329="WON-EW",((((N329-1)*J329)*'results log'!$B$2)+('results log'!$B$2*(N329-1))),IF(M329="WON",((((N329-1)*J329)*'results log'!$B$2)+('results log'!$B$2*(N329-1))),IF(M329="PLACED",((((N329-1)*J329)*'results log'!$B$2)-'results log'!$B$2),IF(J329=0,-'results log'!$B$2,IF(J329=0,-'results log'!$B$2,-('results log'!$B$2*2)))))))*E329))</f>
        <v>0</v>
      </c>
      <c r="R329" s="27">
        <f>IF(ISBLANK(M329),,IF(U329&lt;&gt;1,((IF(M329="WON-EW",(((K329-1)*'results log'!$B$2)*(1-$B$3))+(((L329-1)*'results log'!$B$2)*(1-$B$3)),IF(M329="WON",(((K329-1)*'results log'!$B$2)*(1-$B$3)),IF(M329="PLACED",(((L329-1)*'results log'!$B$2)*(1-$B$3))-'results log'!$B$2,IF(J329=0,-'results log'!$B$2,-('results log'!$B$2*2))))))*E329),0))</f>
        <v>0</v>
      </c>
      <c r="U329">
        <f t="shared" ref="U329:U392" si="11">IF(ISBLANK(K329),1,IF(ISBLANK(L329),2,99))</f>
        <v>1</v>
      </c>
    </row>
    <row r="330" spans="8:21" ht="16" x14ac:dyDescent="0.2">
      <c r="H330" s="22"/>
      <c r="I330" s="22"/>
      <c r="J330" s="22"/>
      <c r="M330" s="17"/>
      <c r="N330" s="26">
        <f>((G330-1)*(1-(IF(H330="no",0,'results log'!$B$3)))+1)</f>
        <v>5.0000000000000044E-2</v>
      </c>
      <c r="O330" s="26">
        <f t="shared" si="10"/>
        <v>0</v>
      </c>
      <c r="P330" s="28">
        <f>IF(ISBLANK(M330),,IF(ISBLANK(F330),,(IF(M330="WON-EW",((((F330-1)*J330)*'results log'!$B$2)+('results log'!$B$2*(F330-1))),IF(M330="WON",((((F330-1)*J330)*'results log'!$B$2)+('results log'!$B$2*(F330-1))),IF(M330="PLACED",((((F330-1)*J330)*'results log'!$B$2)-'results log'!$B$2),IF(J330=0,-'results log'!$B$2,IF(J330=0,-'results log'!$B$2,-('results log'!$B$2*2)))))))*E330))</f>
        <v>0</v>
      </c>
      <c r="Q330" s="27">
        <f>IF(ISBLANK(M330),,IF(ISBLANK(G330),,(IF(M330="WON-EW",((((N330-1)*J330)*'results log'!$B$2)+('results log'!$B$2*(N330-1))),IF(M330="WON",((((N330-1)*J330)*'results log'!$B$2)+('results log'!$B$2*(N330-1))),IF(M330="PLACED",((((N330-1)*J330)*'results log'!$B$2)-'results log'!$B$2),IF(J330=0,-'results log'!$B$2,IF(J330=0,-'results log'!$B$2,-('results log'!$B$2*2)))))))*E330))</f>
        <v>0</v>
      </c>
      <c r="R330" s="27">
        <f>IF(ISBLANK(M330),,IF(U330&lt;&gt;1,((IF(M330="WON-EW",(((K330-1)*'results log'!$B$2)*(1-$B$3))+(((L330-1)*'results log'!$B$2)*(1-$B$3)),IF(M330="WON",(((K330-1)*'results log'!$B$2)*(1-$B$3)),IF(M330="PLACED",(((L330-1)*'results log'!$B$2)*(1-$B$3))-'results log'!$B$2,IF(J330=0,-'results log'!$B$2,-('results log'!$B$2*2))))))*E330),0))</f>
        <v>0</v>
      </c>
      <c r="U330">
        <f t="shared" si="11"/>
        <v>1</v>
      </c>
    </row>
    <row r="331" spans="8:21" ht="16" x14ac:dyDescent="0.2">
      <c r="H331" s="22"/>
      <c r="I331" s="22"/>
      <c r="J331" s="22"/>
      <c r="M331" s="17"/>
      <c r="N331" s="26">
        <f>((G331-1)*(1-(IF(H331="no",0,'results log'!$B$3)))+1)</f>
        <v>5.0000000000000044E-2</v>
      </c>
      <c r="O331" s="26">
        <f t="shared" si="10"/>
        <v>0</v>
      </c>
      <c r="P331" s="28">
        <f>IF(ISBLANK(M331),,IF(ISBLANK(F331),,(IF(M331="WON-EW",((((F331-1)*J331)*'results log'!$B$2)+('results log'!$B$2*(F331-1))),IF(M331="WON",((((F331-1)*J331)*'results log'!$B$2)+('results log'!$B$2*(F331-1))),IF(M331="PLACED",((((F331-1)*J331)*'results log'!$B$2)-'results log'!$B$2),IF(J331=0,-'results log'!$B$2,IF(J331=0,-'results log'!$B$2,-('results log'!$B$2*2)))))))*E331))</f>
        <v>0</v>
      </c>
      <c r="Q331" s="27">
        <f>IF(ISBLANK(M331),,IF(ISBLANK(G331),,(IF(M331="WON-EW",((((N331-1)*J331)*'results log'!$B$2)+('results log'!$B$2*(N331-1))),IF(M331="WON",((((N331-1)*J331)*'results log'!$B$2)+('results log'!$B$2*(N331-1))),IF(M331="PLACED",((((N331-1)*J331)*'results log'!$B$2)-'results log'!$B$2),IF(J331=0,-'results log'!$B$2,IF(J331=0,-'results log'!$B$2,-('results log'!$B$2*2)))))))*E331))</f>
        <v>0</v>
      </c>
      <c r="R331" s="27">
        <f>IF(ISBLANK(M331),,IF(U331&lt;&gt;1,((IF(M331="WON-EW",(((K331-1)*'results log'!$B$2)*(1-$B$3))+(((L331-1)*'results log'!$B$2)*(1-$B$3)),IF(M331="WON",(((K331-1)*'results log'!$B$2)*(1-$B$3)),IF(M331="PLACED",(((L331-1)*'results log'!$B$2)*(1-$B$3))-'results log'!$B$2,IF(J331=0,-'results log'!$B$2,-('results log'!$B$2*2))))))*E331),0))</f>
        <v>0</v>
      </c>
      <c r="U331">
        <f t="shared" si="11"/>
        <v>1</v>
      </c>
    </row>
    <row r="332" spans="8:21" ht="16" x14ac:dyDescent="0.2">
      <c r="H332" s="22"/>
      <c r="I332" s="22"/>
      <c r="J332" s="22"/>
      <c r="M332" s="17"/>
      <c r="N332" s="26">
        <f>((G332-1)*(1-(IF(H332="no",0,'results log'!$B$3)))+1)</f>
        <v>5.0000000000000044E-2</v>
      </c>
      <c r="O332" s="26">
        <f t="shared" si="10"/>
        <v>0</v>
      </c>
      <c r="P332" s="28">
        <f>IF(ISBLANK(M332),,IF(ISBLANK(F332),,(IF(M332="WON-EW",((((F332-1)*J332)*'results log'!$B$2)+('results log'!$B$2*(F332-1))),IF(M332="WON",((((F332-1)*J332)*'results log'!$B$2)+('results log'!$B$2*(F332-1))),IF(M332="PLACED",((((F332-1)*J332)*'results log'!$B$2)-'results log'!$B$2),IF(J332=0,-'results log'!$B$2,IF(J332=0,-'results log'!$B$2,-('results log'!$B$2*2)))))))*E332))</f>
        <v>0</v>
      </c>
      <c r="Q332" s="27">
        <f>IF(ISBLANK(M332),,IF(ISBLANK(G332),,(IF(M332="WON-EW",((((N332-1)*J332)*'results log'!$B$2)+('results log'!$B$2*(N332-1))),IF(M332="WON",((((N332-1)*J332)*'results log'!$B$2)+('results log'!$B$2*(N332-1))),IF(M332="PLACED",((((N332-1)*J332)*'results log'!$B$2)-'results log'!$B$2),IF(J332=0,-'results log'!$B$2,IF(J332=0,-'results log'!$B$2,-('results log'!$B$2*2)))))))*E332))</f>
        <v>0</v>
      </c>
      <c r="R332" s="27">
        <f>IF(ISBLANK(M332),,IF(U332&lt;&gt;1,((IF(M332="WON-EW",(((K332-1)*'results log'!$B$2)*(1-$B$3))+(((L332-1)*'results log'!$B$2)*(1-$B$3)),IF(M332="WON",(((K332-1)*'results log'!$B$2)*(1-$B$3)),IF(M332="PLACED",(((L332-1)*'results log'!$B$2)*(1-$B$3))-'results log'!$B$2,IF(J332=0,-'results log'!$B$2,-('results log'!$B$2*2))))))*E332),0))</f>
        <v>0</v>
      </c>
      <c r="U332">
        <f t="shared" si="11"/>
        <v>1</v>
      </c>
    </row>
    <row r="333" spans="8:21" ht="16" x14ac:dyDescent="0.2">
      <c r="H333" s="22"/>
      <c r="I333" s="22"/>
      <c r="J333" s="22"/>
      <c r="M333" s="17"/>
      <c r="N333" s="26">
        <f>((G333-1)*(1-(IF(H333="no",0,'results log'!$B$3)))+1)</f>
        <v>5.0000000000000044E-2</v>
      </c>
      <c r="O333" s="26">
        <f t="shared" si="10"/>
        <v>0</v>
      </c>
      <c r="P333" s="28">
        <f>IF(ISBLANK(M333),,IF(ISBLANK(F333),,(IF(M333="WON-EW",((((F333-1)*J333)*'results log'!$B$2)+('results log'!$B$2*(F333-1))),IF(M333="WON",((((F333-1)*J333)*'results log'!$B$2)+('results log'!$B$2*(F333-1))),IF(M333="PLACED",((((F333-1)*J333)*'results log'!$B$2)-'results log'!$B$2),IF(J333=0,-'results log'!$B$2,IF(J333=0,-'results log'!$B$2,-('results log'!$B$2*2)))))))*E333))</f>
        <v>0</v>
      </c>
      <c r="Q333" s="27">
        <f>IF(ISBLANK(M333),,IF(ISBLANK(G333),,(IF(M333="WON-EW",((((N333-1)*J333)*'results log'!$B$2)+('results log'!$B$2*(N333-1))),IF(M333="WON",((((N333-1)*J333)*'results log'!$B$2)+('results log'!$B$2*(N333-1))),IF(M333="PLACED",((((N333-1)*J333)*'results log'!$B$2)-'results log'!$B$2),IF(J333=0,-'results log'!$B$2,IF(J333=0,-'results log'!$B$2,-('results log'!$B$2*2)))))))*E333))</f>
        <v>0</v>
      </c>
      <c r="R333" s="27">
        <f>IF(ISBLANK(M333),,IF(U333&lt;&gt;1,((IF(M333="WON-EW",(((K333-1)*'results log'!$B$2)*(1-$B$3))+(((L333-1)*'results log'!$B$2)*(1-$B$3)),IF(M333="WON",(((K333-1)*'results log'!$B$2)*(1-$B$3)),IF(M333="PLACED",(((L333-1)*'results log'!$B$2)*(1-$B$3))-'results log'!$B$2,IF(J333=0,-'results log'!$B$2,-('results log'!$B$2*2))))))*E333),0))</f>
        <v>0</v>
      </c>
      <c r="U333">
        <f t="shared" si="11"/>
        <v>1</v>
      </c>
    </row>
    <row r="334" spans="8:21" ht="16" x14ac:dyDescent="0.2">
      <c r="H334" s="22"/>
      <c r="I334" s="22"/>
      <c r="J334" s="22"/>
      <c r="M334" s="17"/>
      <c r="N334" s="26">
        <f>((G334-1)*(1-(IF(H334="no",0,'results log'!$B$3)))+1)</f>
        <v>5.0000000000000044E-2</v>
      </c>
      <c r="O334" s="26">
        <f t="shared" si="10"/>
        <v>0</v>
      </c>
      <c r="P334" s="28">
        <f>IF(ISBLANK(M334),,IF(ISBLANK(F334),,(IF(M334="WON-EW",((((F334-1)*J334)*'results log'!$B$2)+('results log'!$B$2*(F334-1))),IF(M334="WON",((((F334-1)*J334)*'results log'!$B$2)+('results log'!$B$2*(F334-1))),IF(M334="PLACED",((((F334-1)*J334)*'results log'!$B$2)-'results log'!$B$2),IF(J334=0,-'results log'!$B$2,IF(J334=0,-'results log'!$B$2,-('results log'!$B$2*2)))))))*E334))</f>
        <v>0</v>
      </c>
      <c r="Q334" s="27">
        <f>IF(ISBLANK(M334),,IF(ISBLANK(G334),,(IF(M334="WON-EW",((((N334-1)*J334)*'results log'!$B$2)+('results log'!$B$2*(N334-1))),IF(M334="WON",((((N334-1)*J334)*'results log'!$B$2)+('results log'!$B$2*(N334-1))),IF(M334="PLACED",((((N334-1)*J334)*'results log'!$B$2)-'results log'!$B$2),IF(J334=0,-'results log'!$B$2,IF(J334=0,-'results log'!$B$2,-('results log'!$B$2*2)))))))*E334))</f>
        <v>0</v>
      </c>
      <c r="R334" s="27">
        <f>IF(ISBLANK(M334),,IF(U334&lt;&gt;1,((IF(M334="WON-EW",(((K334-1)*'results log'!$B$2)*(1-$B$3))+(((L334-1)*'results log'!$B$2)*(1-$B$3)),IF(M334="WON",(((K334-1)*'results log'!$B$2)*(1-$B$3)),IF(M334="PLACED",(((L334-1)*'results log'!$B$2)*(1-$B$3))-'results log'!$B$2,IF(J334=0,-'results log'!$B$2,-('results log'!$B$2*2))))))*E334),0))</f>
        <v>0</v>
      </c>
      <c r="U334">
        <f t="shared" si="11"/>
        <v>1</v>
      </c>
    </row>
    <row r="335" spans="8:21" ht="16" x14ac:dyDescent="0.2">
      <c r="H335" s="22"/>
      <c r="I335" s="22"/>
      <c r="J335" s="22"/>
      <c r="M335" s="17"/>
      <c r="N335" s="26">
        <f>((G335-1)*(1-(IF(H335="no",0,'results log'!$B$3)))+1)</f>
        <v>5.0000000000000044E-2</v>
      </c>
      <c r="O335" s="26">
        <f t="shared" ref="O335:O398" si="12">E335*IF(I335="yes",2,1)</f>
        <v>0</v>
      </c>
      <c r="P335" s="28">
        <f>IF(ISBLANK(M335),,IF(ISBLANK(F335),,(IF(M335="WON-EW",((((F335-1)*J335)*'results log'!$B$2)+('results log'!$B$2*(F335-1))),IF(M335="WON",((((F335-1)*J335)*'results log'!$B$2)+('results log'!$B$2*(F335-1))),IF(M335="PLACED",((((F335-1)*J335)*'results log'!$B$2)-'results log'!$B$2),IF(J335=0,-'results log'!$B$2,IF(J335=0,-'results log'!$B$2,-('results log'!$B$2*2)))))))*E335))</f>
        <v>0</v>
      </c>
      <c r="Q335" s="27">
        <f>IF(ISBLANK(M335),,IF(ISBLANK(G335),,(IF(M335="WON-EW",((((N335-1)*J335)*'results log'!$B$2)+('results log'!$B$2*(N335-1))),IF(M335="WON",((((N335-1)*J335)*'results log'!$B$2)+('results log'!$B$2*(N335-1))),IF(M335="PLACED",((((N335-1)*J335)*'results log'!$B$2)-'results log'!$B$2),IF(J335=0,-'results log'!$B$2,IF(J335=0,-'results log'!$B$2,-('results log'!$B$2*2)))))))*E335))</f>
        <v>0</v>
      </c>
      <c r="R335" s="27">
        <f>IF(ISBLANK(M335),,IF(U335&lt;&gt;1,((IF(M335="WON-EW",(((K335-1)*'results log'!$B$2)*(1-$B$3))+(((L335-1)*'results log'!$B$2)*(1-$B$3)),IF(M335="WON",(((K335-1)*'results log'!$B$2)*(1-$B$3)),IF(M335="PLACED",(((L335-1)*'results log'!$B$2)*(1-$B$3))-'results log'!$B$2,IF(J335=0,-'results log'!$B$2,-('results log'!$B$2*2))))))*E335),0))</f>
        <v>0</v>
      </c>
      <c r="U335">
        <f t="shared" si="11"/>
        <v>1</v>
      </c>
    </row>
    <row r="336" spans="8:21" ht="16" x14ac:dyDescent="0.2">
      <c r="H336" s="22"/>
      <c r="I336" s="22"/>
      <c r="J336" s="22"/>
      <c r="M336" s="17"/>
      <c r="N336" s="26">
        <f>((G336-1)*(1-(IF(H336="no",0,'results log'!$B$3)))+1)</f>
        <v>5.0000000000000044E-2</v>
      </c>
      <c r="O336" s="26">
        <f t="shared" si="12"/>
        <v>0</v>
      </c>
      <c r="P336" s="28">
        <f>IF(ISBLANK(M336),,IF(ISBLANK(F336),,(IF(M336="WON-EW",((((F336-1)*J336)*'results log'!$B$2)+('results log'!$B$2*(F336-1))),IF(M336="WON",((((F336-1)*J336)*'results log'!$B$2)+('results log'!$B$2*(F336-1))),IF(M336="PLACED",((((F336-1)*J336)*'results log'!$B$2)-'results log'!$B$2),IF(J336=0,-'results log'!$B$2,IF(J336=0,-'results log'!$B$2,-('results log'!$B$2*2)))))))*E336))</f>
        <v>0</v>
      </c>
      <c r="Q336" s="27">
        <f>IF(ISBLANK(M336),,IF(ISBLANK(G336),,(IF(M336="WON-EW",((((N336-1)*J336)*'results log'!$B$2)+('results log'!$B$2*(N336-1))),IF(M336="WON",((((N336-1)*J336)*'results log'!$B$2)+('results log'!$B$2*(N336-1))),IF(M336="PLACED",((((N336-1)*J336)*'results log'!$B$2)-'results log'!$B$2),IF(J336=0,-'results log'!$B$2,IF(J336=0,-'results log'!$B$2,-('results log'!$B$2*2)))))))*E336))</f>
        <v>0</v>
      </c>
      <c r="R336" s="27">
        <f>IF(ISBLANK(M336),,IF(U336&lt;&gt;1,((IF(M336="WON-EW",(((K336-1)*'results log'!$B$2)*(1-$B$3))+(((L336-1)*'results log'!$B$2)*(1-$B$3)),IF(M336="WON",(((K336-1)*'results log'!$B$2)*(1-$B$3)),IF(M336="PLACED",(((L336-1)*'results log'!$B$2)*(1-$B$3))-'results log'!$B$2,IF(J336=0,-'results log'!$B$2,-('results log'!$B$2*2))))))*E336),0))</f>
        <v>0</v>
      </c>
      <c r="U336">
        <f t="shared" si="11"/>
        <v>1</v>
      </c>
    </row>
    <row r="337" spans="8:21" ht="16" x14ac:dyDescent="0.2">
      <c r="H337" s="22"/>
      <c r="I337" s="22"/>
      <c r="J337" s="22"/>
      <c r="M337" s="17"/>
      <c r="N337" s="26">
        <f>((G337-1)*(1-(IF(H337="no",0,'results log'!$B$3)))+1)</f>
        <v>5.0000000000000044E-2</v>
      </c>
      <c r="O337" s="26">
        <f t="shared" si="12"/>
        <v>0</v>
      </c>
      <c r="P337" s="28">
        <f>IF(ISBLANK(M337),,IF(ISBLANK(F337),,(IF(M337="WON-EW",((((F337-1)*J337)*'results log'!$B$2)+('results log'!$B$2*(F337-1))),IF(M337="WON",((((F337-1)*J337)*'results log'!$B$2)+('results log'!$B$2*(F337-1))),IF(M337="PLACED",((((F337-1)*J337)*'results log'!$B$2)-'results log'!$B$2),IF(J337=0,-'results log'!$B$2,IF(J337=0,-'results log'!$B$2,-('results log'!$B$2*2)))))))*E337))</f>
        <v>0</v>
      </c>
      <c r="Q337" s="27">
        <f>IF(ISBLANK(M337),,IF(ISBLANK(G337),,(IF(M337="WON-EW",((((N337-1)*J337)*'results log'!$B$2)+('results log'!$B$2*(N337-1))),IF(M337="WON",((((N337-1)*J337)*'results log'!$B$2)+('results log'!$B$2*(N337-1))),IF(M337="PLACED",((((N337-1)*J337)*'results log'!$B$2)-'results log'!$B$2),IF(J337=0,-'results log'!$B$2,IF(J337=0,-'results log'!$B$2,-('results log'!$B$2*2)))))))*E337))</f>
        <v>0</v>
      </c>
      <c r="R337" s="27">
        <f>IF(ISBLANK(M337),,IF(U337&lt;&gt;1,((IF(M337="WON-EW",(((K337-1)*'results log'!$B$2)*(1-$B$3))+(((L337-1)*'results log'!$B$2)*(1-$B$3)),IF(M337="WON",(((K337-1)*'results log'!$B$2)*(1-$B$3)),IF(M337="PLACED",(((L337-1)*'results log'!$B$2)*(1-$B$3))-'results log'!$B$2,IF(J337=0,-'results log'!$B$2,-('results log'!$B$2*2))))))*E337),0))</f>
        <v>0</v>
      </c>
      <c r="U337">
        <f t="shared" si="11"/>
        <v>1</v>
      </c>
    </row>
    <row r="338" spans="8:21" ht="16" x14ac:dyDescent="0.2">
      <c r="H338" s="22"/>
      <c r="I338" s="22"/>
      <c r="J338" s="22"/>
      <c r="M338" s="17"/>
      <c r="N338" s="26">
        <f>((G338-1)*(1-(IF(H338="no",0,'results log'!$B$3)))+1)</f>
        <v>5.0000000000000044E-2</v>
      </c>
      <c r="O338" s="26">
        <f t="shared" si="12"/>
        <v>0</v>
      </c>
      <c r="P338" s="28">
        <f>IF(ISBLANK(M338),,IF(ISBLANK(F338),,(IF(M338="WON-EW",((((F338-1)*J338)*'results log'!$B$2)+('results log'!$B$2*(F338-1))),IF(M338="WON",((((F338-1)*J338)*'results log'!$B$2)+('results log'!$B$2*(F338-1))),IF(M338="PLACED",((((F338-1)*J338)*'results log'!$B$2)-'results log'!$B$2),IF(J338=0,-'results log'!$B$2,IF(J338=0,-'results log'!$B$2,-('results log'!$B$2*2)))))))*E338))</f>
        <v>0</v>
      </c>
      <c r="Q338" s="27">
        <f>IF(ISBLANK(M338),,IF(ISBLANK(G338),,(IF(M338="WON-EW",((((N338-1)*J338)*'results log'!$B$2)+('results log'!$B$2*(N338-1))),IF(M338="WON",((((N338-1)*J338)*'results log'!$B$2)+('results log'!$B$2*(N338-1))),IF(M338="PLACED",((((N338-1)*J338)*'results log'!$B$2)-'results log'!$B$2),IF(J338=0,-'results log'!$B$2,IF(J338=0,-'results log'!$B$2,-('results log'!$B$2*2)))))))*E338))</f>
        <v>0</v>
      </c>
      <c r="R338" s="27">
        <f>IF(ISBLANK(M338),,IF(U338&lt;&gt;1,((IF(M338="WON-EW",(((K338-1)*'results log'!$B$2)*(1-$B$3))+(((L338-1)*'results log'!$B$2)*(1-$B$3)),IF(M338="WON",(((K338-1)*'results log'!$B$2)*(1-$B$3)),IF(M338="PLACED",(((L338-1)*'results log'!$B$2)*(1-$B$3))-'results log'!$B$2,IF(J338=0,-'results log'!$B$2,-('results log'!$B$2*2))))))*E338),0))</f>
        <v>0</v>
      </c>
      <c r="U338">
        <f t="shared" si="11"/>
        <v>1</v>
      </c>
    </row>
    <row r="339" spans="8:21" ht="16" x14ac:dyDescent="0.2">
      <c r="H339" s="22"/>
      <c r="I339" s="22"/>
      <c r="J339" s="22"/>
      <c r="M339" s="17"/>
      <c r="N339" s="26">
        <f>((G339-1)*(1-(IF(H339="no",0,'results log'!$B$3)))+1)</f>
        <v>5.0000000000000044E-2</v>
      </c>
      <c r="O339" s="26">
        <f t="shared" si="12"/>
        <v>0</v>
      </c>
      <c r="P339" s="28">
        <f>IF(ISBLANK(M339),,IF(ISBLANK(F339),,(IF(M339="WON-EW",((((F339-1)*J339)*'results log'!$B$2)+('results log'!$B$2*(F339-1))),IF(M339="WON",((((F339-1)*J339)*'results log'!$B$2)+('results log'!$B$2*(F339-1))),IF(M339="PLACED",((((F339-1)*J339)*'results log'!$B$2)-'results log'!$B$2),IF(J339=0,-'results log'!$B$2,IF(J339=0,-'results log'!$B$2,-('results log'!$B$2*2)))))))*E339))</f>
        <v>0</v>
      </c>
      <c r="Q339" s="27">
        <f>IF(ISBLANK(M339),,IF(ISBLANK(G339),,(IF(M339="WON-EW",((((N339-1)*J339)*'results log'!$B$2)+('results log'!$B$2*(N339-1))),IF(M339="WON",((((N339-1)*J339)*'results log'!$B$2)+('results log'!$B$2*(N339-1))),IF(M339="PLACED",((((N339-1)*J339)*'results log'!$B$2)-'results log'!$B$2),IF(J339=0,-'results log'!$B$2,IF(J339=0,-'results log'!$B$2,-('results log'!$B$2*2)))))))*E339))</f>
        <v>0</v>
      </c>
      <c r="R339" s="27">
        <f>IF(ISBLANK(M339),,IF(U339&lt;&gt;1,((IF(M339="WON-EW",(((K339-1)*'results log'!$B$2)*(1-$B$3))+(((L339-1)*'results log'!$B$2)*(1-$B$3)),IF(M339="WON",(((K339-1)*'results log'!$B$2)*(1-$B$3)),IF(M339="PLACED",(((L339-1)*'results log'!$B$2)*(1-$B$3))-'results log'!$B$2,IF(J339=0,-'results log'!$B$2,-('results log'!$B$2*2))))))*E339),0))</f>
        <v>0</v>
      </c>
      <c r="U339">
        <f t="shared" si="11"/>
        <v>1</v>
      </c>
    </row>
    <row r="340" spans="8:21" ht="16" x14ac:dyDescent="0.2">
      <c r="H340" s="22"/>
      <c r="I340" s="22"/>
      <c r="J340" s="22"/>
      <c r="M340" s="17"/>
      <c r="N340" s="26">
        <f>((G340-1)*(1-(IF(H340="no",0,'results log'!$B$3)))+1)</f>
        <v>5.0000000000000044E-2</v>
      </c>
      <c r="O340" s="26">
        <f t="shared" si="12"/>
        <v>0</v>
      </c>
      <c r="P340" s="28">
        <f>IF(ISBLANK(M340),,IF(ISBLANK(F340),,(IF(M340="WON-EW",((((F340-1)*J340)*'results log'!$B$2)+('results log'!$B$2*(F340-1))),IF(M340="WON",((((F340-1)*J340)*'results log'!$B$2)+('results log'!$B$2*(F340-1))),IF(M340="PLACED",((((F340-1)*J340)*'results log'!$B$2)-'results log'!$B$2),IF(J340=0,-'results log'!$B$2,IF(J340=0,-'results log'!$B$2,-('results log'!$B$2*2)))))))*E340))</f>
        <v>0</v>
      </c>
      <c r="Q340" s="27">
        <f>IF(ISBLANK(M340),,IF(ISBLANK(G340),,(IF(M340="WON-EW",((((N340-1)*J340)*'results log'!$B$2)+('results log'!$B$2*(N340-1))),IF(M340="WON",((((N340-1)*J340)*'results log'!$B$2)+('results log'!$B$2*(N340-1))),IF(M340="PLACED",((((N340-1)*J340)*'results log'!$B$2)-'results log'!$B$2),IF(J340=0,-'results log'!$B$2,IF(J340=0,-'results log'!$B$2,-('results log'!$B$2*2)))))))*E340))</f>
        <v>0</v>
      </c>
      <c r="R340" s="27">
        <f>IF(ISBLANK(M340),,IF(U340&lt;&gt;1,((IF(M340="WON-EW",(((K340-1)*'results log'!$B$2)*(1-$B$3))+(((L340-1)*'results log'!$B$2)*(1-$B$3)),IF(M340="WON",(((K340-1)*'results log'!$B$2)*(1-$B$3)),IF(M340="PLACED",(((L340-1)*'results log'!$B$2)*(1-$B$3))-'results log'!$B$2,IF(J340=0,-'results log'!$B$2,-('results log'!$B$2*2))))))*E340),0))</f>
        <v>0</v>
      </c>
      <c r="U340">
        <f t="shared" si="11"/>
        <v>1</v>
      </c>
    </row>
    <row r="341" spans="8:21" ht="16" x14ac:dyDescent="0.2">
      <c r="H341" s="22"/>
      <c r="I341" s="22"/>
      <c r="J341" s="22"/>
      <c r="M341" s="17"/>
      <c r="N341" s="26">
        <f>((G341-1)*(1-(IF(H341="no",0,'results log'!$B$3)))+1)</f>
        <v>5.0000000000000044E-2</v>
      </c>
      <c r="O341" s="26">
        <f t="shared" si="12"/>
        <v>0</v>
      </c>
      <c r="P341" s="28">
        <f>IF(ISBLANK(M341),,IF(ISBLANK(F341),,(IF(M341="WON-EW",((((F341-1)*J341)*'results log'!$B$2)+('results log'!$B$2*(F341-1))),IF(M341="WON",((((F341-1)*J341)*'results log'!$B$2)+('results log'!$B$2*(F341-1))),IF(M341="PLACED",((((F341-1)*J341)*'results log'!$B$2)-'results log'!$B$2),IF(J341=0,-'results log'!$B$2,IF(J341=0,-'results log'!$B$2,-('results log'!$B$2*2)))))))*E341))</f>
        <v>0</v>
      </c>
      <c r="Q341" s="27">
        <f>IF(ISBLANK(M341),,IF(ISBLANK(G341),,(IF(M341="WON-EW",((((N341-1)*J341)*'results log'!$B$2)+('results log'!$B$2*(N341-1))),IF(M341="WON",((((N341-1)*J341)*'results log'!$B$2)+('results log'!$B$2*(N341-1))),IF(M341="PLACED",((((N341-1)*J341)*'results log'!$B$2)-'results log'!$B$2),IF(J341=0,-'results log'!$B$2,IF(J341=0,-'results log'!$B$2,-('results log'!$B$2*2)))))))*E341))</f>
        <v>0</v>
      </c>
      <c r="R341" s="27">
        <f>IF(ISBLANK(M341),,IF(U341&lt;&gt;1,((IF(M341="WON-EW",(((K341-1)*'results log'!$B$2)*(1-$B$3))+(((L341-1)*'results log'!$B$2)*(1-$B$3)),IF(M341="WON",(((K341-1)*'results log'!$B$2)*(1-$B$3)),IF(M341="PLACED",(((L341-1)*'results log'!$B$2)*(1-$B$3))-'results log'!$B$2,IF(J341=0,-'results log'!$B$2,-('results log'!$B$2*2))))))*E341),0))</f>
        <v>0</v>
      </c>
      <c r="U341">
        <f t="shared" si="11"/>
        <v>1</v>
      </c>
    </row>
    <row r="342" spans="8:21" ht="16" x14ac:dyDescent="0.2">
      <c r="H342" s="22"/>
      <c r="I342" s="22"/>
      <c r="J342" s="22"/>
      <c r="M342" s="17"/>
      <c r="N342" s="26">
        <f>((G342-1)*(1-(IF(H342="no",0,'results log'!$B$3)))+1)</f>
        <v>5.0000000000000044E-2</v>
      </c>
      <c r="O342" s="26">
        <f t="shared" si="12"/>
        <v>0</v>
      </c>
      <c r="P342" s="28">
        <f>IF(ISBLANK(M342),,IF(ISBLANK(F342),,(IF(M342="WON-EW",((((F342-1)*J342)*'results log'!$B$2)+('results log'!$B$2*(F342-1))),IF(M342="WON",((((F342-1)*J342)*'results log'!$B$2)+('results log'!$B$2*(F342-1))),IF(M342="PLACED",((((F342-1)*J342)*'results log'!$B$2)-'results log'!$B$2),IF(J342=0,-'results log'!$B$2,IF(J342=0,-'results log'!$B$2,-('results log'!$B$2*2)))))))*E342))</f>
        <v>0</v>
      </c>
      <c r="Q342" s="27">
        <f>IF(ISBLANK(M342),,IF(ISBLANK(G342),,(IF(M342="WON-EW",((((N342-1)*J342)*'results log'!$B$2)+('results log'!$B$2*(N342-1))),IF(M342="WON",((((N342-1)*J342)*'results log'!$B$2)+('results log'!$B$2*(N342-1))),IF(M342="PLACED",((((N342-1)*J342)*'results log'!$B$2)-'results log'!$B$2),IF(J342=0,-'results log'!$B$2,IF(J342=0,-'results log'!$B$2,-('results log'!$B$2*2)))))))*E342))</f>
        <v>0</v>
      </c>
      <c r="R342" s="27">
        <f>IF(ISBLANK(M342),,IF(U342&lt;&gt;1,((IF(M342="WON-EW",(((K342-1)*'results log'!$B$2)*(1-$B$3))+(((L342-1)*'results log'!$B$2)*(1-$B$3)),IF(M342="WON",(((K342-1)*'results log'!$B$2)*(1-$B$3)),IF(M342="PLACED",(((L342-1)*'results log'!$B$2)*(1-$B$3))-'results log'!$B$2,IF(J342=0,-'results log'!$B$2,-('results log'!$B$2*2))))))*E342),0))</f>
        <v>0</v>
      </c>
      <c r="U342">
        <f t="shared" si="11"/>
        <v>1</v>
      </c>
    </row>
    <row r="343" spans="8:21" ht="16" x14ac:dyDescent="0.2">
      <c r="H343" s="22"/>
      <c r="I343" s="22"/>
      <c r="J343" s="22"/>
      <c r="M343" s="17"/>
      <c r="N343" s="26">
        <f>((G343-1)*(1-(IF(H343="no",0,'results log'!$B$3)))+1)</f>
        <v>5.0000000000000044E-2</v>
      </c>
      <c r="O343" s="26">
        <f t="shared" si="12"/>
        <v>0</v>
      </c>
      <c r="P343" s="28">
        <f>IF(ISBLANK(M343),,IF(ISBLANK(F343),,(IF(M343="WON-EW",((((F343-1)*J343)*'results log'!$B$2)+('results log'!$B$2*(F343-1))),IF(M343="WON",((((F343-1)*J343)*'results log'!$B$2)+('results log'!$B$2*(F343-1))),IF(M343="PLACED",((((F343-1)*J343)*'results log'!$B$2)-'results log'!$B$2),IF(J343=0,-'results log'!$B$2,IF(J343=0,-'results log'!$B$2,-('results log'!$B$2*2)))))))*E343))</f>
        <v>0</v>
      </c>
      <c r="Q343" s="27">
        <f>IF(ISBLANK(M343),,IF(ISBLANK(G343),,(IF(M343="WON-EW",((((N343-1)*J343)*'results log'!$B$2)+('results log'!$B$2*(N343-1))),IF(M343="WON",((((N343-1)*J343)*'results log'!$B$2)+('results log'!$B$2*(N343-1))),IF(M343="PLACED",((((N343-1)*J343)*'results log'!$B$2)-'results log'!$B$2),IF(J343=0,-'results log'!$B$2,IF(J343=0,-'results log'!$B$2,-('results log'!$B$2*2)))))))*E343))</f>
        <v>0</v>
      </c>
      <c r="R343" s="27">
        <f>IF(ISBLANK(M343),,IF(U343&lt;&gt;1,((IF(M343="WON-EW",(((K343-1)*'results log'!$B$2)*(1-$B$3))+(((L343-1)*'results log'!$B$2)*(1-$B$3)),IF(M343="WON",(((K343-1)*'results log'!$B$2)*(1-$B$3)),IF(M343="PLACED",(((L343-1)*'results log'!$B$2)*(1-$B$3))-'results log'!$B$2,IF(J343=0,-'results log'!$B$2,-('results log'!$B$2*2))))))*E343),0))</f>
        <v>0</v>
      </c>
      <c r="U343">
        <f t="shared" si="11"/>
        <v>1</v>
      </c>
    </row>
    <row r="344" spans="8:21" ht="16" x14ac:dyDescent="0.2">
      <c r="H344" s="22"/>
      <c r="I344" s="22"/>
      <c r="J344" s="22"/>
      <c r="M344" s="17"/>
      <c r="N344" s="26">
        <f>((G344-1)*(1-(IF(H344="no",0,'results log'!$B$3)))+1)</f>
        <v>5.0000000000000044E-2</v>
      </c>
      <c r="O344" s="26">
        <f t="shared" si="12"/>
        <v>0</v>
      </c>
      <c r="P344" s="28">
        <f>IF(ISBLANK(M344),,IF(ISBLANK(F344),,(IF(M344="WON-EW",((((F344-1)*J344)*'results log'!$B$2)+('results log'!$B$2*(F344-1))),IF(M344="WON",((((F344-1)*J344)*'results log'!$B$2)+('results log'!$B$2*(F344-1))),IF(M344="PLACED",((((F344-1)*J344)*'results log'!$B$2)-'results log'!$B$2),IF(J344=0,-'results log'!$B$2,IF(J344=0,-'results log'!$B$2,-('results log'!$B$2*2)))))))*E344))</f>
        <v>0</v>
      </c>
      <c r="Q344" s="27">
        <f>IF(ISBLANK(M344),,IF(ISBLANK(G344),,(IF(M344="WON-EW",((((N344-1)*J344)*'results log'!$B$2)+('results log'!$B$2*(N344-1))),IF(M344="WON",((((N344-1)*J344)*'results log'!$B$2)+('results log'!$B$2*(N344-1))),IF(M344="PLACED",((((N344-1)*J344)*'results log'!$B$2)-'results log'!$B$2),IF(J344=0,-'results log'!$B$2,IF(J344=0,-'results log'!$B$2,-('results log'!$B$2*2)))))))*E344))</f>
        <v>0</v>
      </c>
      <c r="R344" s="27">
        <f>IF(ISBLANK(M344),,IF(U344&lt;&gt;1,((IF(M344="WON-EW",(((K344-1)*'results log'!$B$2)*(1-$B$3))+(((L344-1)*'results log'!$B$2)*(1-$B$3)),IF(M344="WON",(((K344-1)*'results log'!$B$2)*(1-$B$3)),IF(M344="PLACED",(((L344-1)*'results log'!$B$2)*(1-$B$3))-'results log'!$B$2,IF(J344=0,-'results log'!$B$2,-('results log'!$B$2*2))))))*E344),0))</f>
        <v>0</v>
      </c>
      <c r="U344">
        <f t="shared" si="11"/>
        <v>1</v>
      </c>
    </row>
    <row r="345" spans="8:21" ht="16" x14ac:dyDescent="0.2">
      <c r="H345" s="22"/>
      <c r="I345" s="22"/>
      <c r="J345" s="22"/>
      <c r="M345" s="17"/>
      <c r="N345" s="26">
        <f>((G345-1)*(1-(IF(H345="no",0,'results log'!$B$3)))+1)</f>
        <v>5.0000000000000044E-2</v>
      </c>
      <c r="O345" s="26">
        <f t="shared" si="12"/>
        <v>0</v>
      </c>
      <c r="P345" s="28">
        <f>IF(ISBLANK(M345),,IF(ISBLANK(F345),,(IF(M345="WON-EW",((((F345-1)*J345)*'results log'!$B$2)+('results log'!$B$2*(F345-1))),IF(M345="WON",((((F345-1)*J345)*'results log'!$B$2)+('results log'!$B$2*(F345-1))),IF(M345="PLACED",((((F345-1)*J345)*'results log'!$B$2)-'results log'!$B$2),IF(J345=0,-'results log'!$B$2,IF(J345=0,-'results log'!$B$2,-('results log'!$B$2*2)))))))*E345))</f>
        <v>0</v>
      </c>
      <c r="Q345" s="27">
        <f>IF(ISBLANK(M345),,IF(ISBLANK(G345),,(IF(M345="WON-EW",((((N345-1)*J345)*'results log'!$B$2)+('results log'!$B$2*(N345-1))),IF(M345="WON",((((N345-1)*J345)*'results log'!$B$2)+('results log'!$B$2*(N345-1))),IF(M345="PLACED",((((N345-1)*J345)*'results log'!$B$2)-'results log'!$B$2),IF(J345=0,-'results log'!$B$2,IF(J345=0,-'results log'!$B$2,-('results log'!$B$2*2)))))))*E345))</f>
        <v>0</v>
      </c>
      <c r="R345" s="27">
        <f>IF(ISBLANK(M345),,IF(U345&lt;&gt;1,((IF(M345="WON-EW",(((K345-1)*'results log'!$B$2)*(1-$B$3))+(((L345-1)*'results log'!$B$2)*(1-$B$3)),IF(M345="WON",(((K345-1)*'results log'!$B$2)*(1-$B$3)),IF(M345="PLACED",(((L345-1)*'results log'!$B$2)*(1-$B$3))-'results log'!$B$2,IF(J345=0,-'results log'!$B$2,-('results log'!$B$2*2))))))*E345),0))</f>
        <v>0</v>
      </c>
      <c r="U345">
        <f t="shared" si="11"/>
        <v>1</v>
      </c>
    </row>
    <row r="346" spans="8:21" ht="16" x14ac:dyDescent="0.2">
      <c r="H346" s="22"/>
      <c r="I346" s="22"/>
      <c r="J346" s="22"/>
      <c r="M346" s="17"/>
      <c r="N346" s="26">
        <f>((G346-1)*(1-(IF(H346="no",0,'results log'!$B$3)))+1)</f>
        <v>5.0000000000000044E-2</v>
      </c>
      <c r="O346" s="26">
        <f t="shared" si="12"/>
        <v>0</v>
      </c>
      <c r="P346" s="28">
        <f>IF(ISBLANK(M346),,IF(ISBLANK(F346),,(IF(M346="WON-EW",((((F346-1)*J346)*'results log'!$B$2)+('results log'!$B$2*(F346-1))),IF(M346="WON",((((F346-1)*J346)*'results log'!$B$2)+('results log'!$B$2*(F346-1))),IF(M346="PLACED",((((F346-1)*J346)*'results log'!$B$2)-'results log'!$B$2),IF(J346=0,-'results log'!$B$2,IF(J346=0,-'results log'!$B$2,-('results log'!$B$2*2)))))))*E346))</f>
        <v>0</v>
      </c>
      <c r="Q346" s="27">
        <f>IF(ISBLANK(M346),,IF(ISBLANK(G346),,(IF(M346="WON-EW",((((N346-1)*J346)*'results log'!$B$2)+('results log'!$B$2*(N346-1))),IF(M346="WON",((((N346-1)*J346)*'results log'!$B$2)+('results log'!$B$2*(N346-1))),IF(M346="PLACED",((((N346-1)*J346)*'results log'!$B$2)-'results log'!$B$2),IF(J346=0,-'results log'!$B$2,IF(J346=0,-'results log'!$B$2,-('results log'!$B$2*2)))))))*E346))</f>
        <v>0</v>
      </c>
      <c r="R346" s="27">
        <f>IF(ISBLANK(M346),,IF(U346&lt;&gt;1,((IF(M346="WON-EW",(((K346-1)*'results log'!$B$2)*(1-$B$3))+(((L346-1)*'results log'!$B$2)*(1-$B$3)),IF(M346="WON",(((K346-1)*'results log'!$B$2)*(1-$B$3)),IF(M346="PLACED",(((L346-1)*'results log'!$B$2)*(1-$B$3))-'results log'!$B$2,IF(J346=0,-'results log'!$B$2,-('results log'!$B$2*2))))))*E346),0))</f>
        <v>0</v>
      </c>
      <c r="U346">
        <f t="shared" si="11"/>
        <v>1</v>
      </c>
    </row>
    <row r="347" spans="8:21" ht="16" x14ac:dyDescent="0.2">
      <c r="H347" s="22"/>
      <c r="I347" s="22"/>
      <c r="J347" s="22"/>
      <c r="M347" s="17"/>
      <c r="N347" s="26">
        <f>((G347-1)*(1-(IF(H347="no",0,'results log'!$B$3)))+1)</f>
        <v>5.0000000000000044E-2</v>
      </c>
      <c r="O347" s="26">
        <f t="shared" si="12"/>
        <v>0</v>
      </c>
      <c r="P347" s="28">
        <f>IF(ISBLANK(M347),,IF(ISBLANK(F347),,(IF(M347="WON-EW",((((F347-1)*J347)*'results log'!$B$2)+('results log'!$B$2*(F347-1))),IF(M347="WON",((((F347-1)*J347)*'results log'!$B$2)+('results log'!$B$2*(F347-1))),IF(M347="PLACED",((((F347-1)*J347)*'results log'!$B$2)-'results log'!$B$2),IF(J347=0,-'results log'!$B$2,IF(J347=0,-'results log'!$B$2,-('results log'!$B$2*2)))))))*E347))</f>
        <v>0</v>
      </c>
      <c r="Q347" s="27">
        <f>IF(ISBLANK(M347),,IF(ISBLANK(G347),,(IF(M347="WON-EW",((((N347-1)*J347)*'results log'!$B$2)+('results log'!$B$2*(N347-1))),IF(M347="WON",((((N347-1)*J347)*'results log'!$B$2)+('results log'!$B$2*(N347-1))),IF(M347="PLACED",((((N347-1)*J347)*'results log'!$B$2)-'results log'!$B$2),IF(J347=0,-'results log'!$B$2,IF(J347=0,-'results log'!$B$2,-('results log'!$B$2*2)))))))*E347))</f>
        <v>0</v>
      </c>
      <c r="R347" s="27">
        <f>IF(ISBLANK(M347),,IF(U347&lt;&gt;1,((IF(M347="WON-EW",(((K347-1)*'results log'!$B$2)*(1-$B$3))+(((L347-1)*'results log'!$B$2)*(1-$B$3)),IF(M347="WON",(((K347-1)*'results log'!$B$2)*(1-$B$3)),IF(M347="PLACED",(((L347-1)*'results log'!$B$2)*(1-$B$3))-'results log'!$B$2,IF(J347=0,-'results log'!$B$2,-('results log'!$B$2*2))))))*E347),0))</f>
        <v>0</v>
      </c>
      <c r="U347">
        <f t="shared" si="11"/>
        <v>1</v>
      </c>
    </row>
    <row r="348" spans="8:21" ht="16" x14ac:dyDescent="0.2">
      <c r="H348" s="22"/>
      <c r="I348" s="22"/>
      <c r="J348" s="22"/>
      <c r="M348" s="17"/>
      <c r="N348" s="26">
        <f>((G348-1)*(1-(IF(H348="no",0,'results log'!$B$3)))+1)</f>
        <v>5.0000000000000044E-2</v>
      </c>
      <c r="O348" s="26">
        <f t="shared" si="12"/>
        <v>0</v>
      </c>
      <c r="P348" s="28">
        <f>IF(ISBLANK(M348),,IF(ISBLANK(F348),,(IF(M348="WON-EW",((((F348-1)*J348)*'results log'!$B$2)+('results log'!$B$2*(F348-1))),IF(M348="WON",((((F348-1)*J348)*'results log'!$B$2)+('results log'!$B$2*(F348-1))),IF(M348="PLACED",((((F348-1)*J348)*'results log'!$B$2)-'results log'!$B$2),IF(J348=0,-'results log'!$B$2,IF(J348=0,-'results log'!$B$2,-('results log'!$B$2*2)))))))*E348))</f>
        <v>0</v>
      </c>
      <c r="Q348" s="27">
        <f>IF(ISBLANK(M348),,IF(ISBLANK(G348),,(IF(M348="WON-EW",((((N348-1)*J348)*'results log'!$B$2)+('results log'!$B$2*(N348-1))),IF(M348="WON",((((N348-1)*J348)*'results log'!$B$2)+('results log'!$B$2*(N348-1))),IF(M348="PLACED",((((N348-1)*J348)*'results log'!$B$2)-'results log'!$B$2),IF(J348=0,-'results log'!$B$2,IF(J348=0,-'results log'!$B$2,-('results log'!$B$2*2)))))))*E348))</f>
        <v>0</v>
      </c>
      <c r="R348" s="27">
        <f>IF(ISBLANK(M348),,IF(U348&lt;&gt;1,((IF(M348="WON-EW",(((K348-1)*'results log'!$B$2)*(1-$B$3))+(((L348-1)*'results log'!$B$2)*(1-$B$3)),IF(M348="WON",(((K348-1)*'results log'!$B$2)*(1-$B$3)),IF(M348="PLACED",(((L348-1)*'results log'!$B$2)*(1-$B$3))-'results log'!$B$2,IF(J348=0,-'results log'!$B$2,-('results log'!$B$2*2))))))*E348),0))</f>
        <v>0</v>
      </c>
      <c r="U348">
        <f t="shared" si="11"/>
        <v>1</v>
      </c>
    </row>
    <row r="349" spans="8:21" ht="16" x14ac:dyDescent="0.2">
      <c r="H349" s="22"/>
      <c r="I349" s="22"/>
      <c r="J349" s="22"/>
      <c r="M349" s="17"/>
      <c r="N349" s="26">
        <f>((G349-1)*(1-(IF(H349="no",0,'results log'!$B$3)))+1)</f>
        <v>5.0000000000000044E-2</v>
      </c>
      <c r="O349" s="26">
        <f t="shared" si="12"/>
        <v>0</v>
      </c>
      <c r="P349" s="28">
        <f>IF(ISBLANK(M349),,IF(ISBLANK(F349),,(IF(M349="WON-EW",((((F349-1)*J349)*'results log'!$B$2)+('results log'!$B$2*(F349-1))),IF(M349="WON",((((F349-1)*J349)*'results log'!$B$2)+('results log'!$B$2*(F349-1))),IF(M349="PLACED",((((F349-1)*J349)*'results log'!$B$2)-'results log'!$B$2),IF(J349=0,-'results log'!$B$2,IF(J349=0,-'results log'!$B$2,-('results log'!$B$2*2)))))))*E349))</f>
        <v>0</v>
      </c>
      <c r="Q349" s="27">
        <f>IF(ISBLANK(M349),,IF(ISBLANK(G349),,(IF(M349="WON-EW",((((N349-1)*J349)*'results log'!$B$2)+('results log'!$B$2*(N349-1))),IF(M349="WON",((((N349-1)*J349)*'results log'!$B$2)+('results log'!$B$2*(N349-1))),IF(M349="PLACED",((((N349-1)*J349)*'results log'!$B$2)-'results log'!$B$2),IF(J349=0,-'results log'!$B$2,IF(J349=0,-'results log'!$B$2,-('results log'!$B$2*2)))))))*E349))</f>
        <v>0</v>
      </c>
      <c r="R349" s="27">
        <f>IF(ISBLANK(M349),,IF(U349&lt;&gt;1,((IF(M349="WON-EW",(((K349-1)*'results log'!$B$2)*(1-$B$3))+(((L349-1)*'results log'!$B$2)*(1-$B$3)),IF(M349="WON",(((K349-1)*'results log'!$B$2)*(1-$B$3)),IF(M349="PLACED",(((L349-1)*'results log'!$B$2)*(1-$B$3))-'results log'!$B$2,IF(J349=0,-'results log'!$B$2,-('results log'!$B$2*2))))))*E349),0))</f>
        <v>0</v>
      </c>
      <c r="U349">
        <f t="shared" si="11"/>
        <v>1</v>
      </c>
    </row>
    <row r="350" spans="8:21" ht="16" x14ac:dyDescent="0.2">
      <c r="H350" s="22"/>
      <c r="I350" s="22"/>
      <c r="J350" s="22"/>
      <c r="M350" s="17"/>
      <c r="N350" s="26">
        <f>((G350-1)*(1-(IF(H350="no",0,'results log'!$B$3)))+1)</f>
        <v>5.0000000000000044E-2</v>
      </c>
      <c r="O350" s="26">
        <f t="shared" si="12"/>
        <v>0</v>
      </c>
      <c r="P350" s="28">
        <f>IF(ISBLANK(M350),,IF(ISBLANK(F350),,(IF(M350="WON-EW",((((F350-1)*J350)*'results log'!$B$2)+('results log'!$B$2*(F350-1))),IF(M350="WON",((((F350-1)*J350)*'results log'!$B$2)+('results log'!$B$2*(F350-1))),IF(M350="PLACED",((((F350-1)*J350)*'results log'!$B$2)-'results log'!$B$2),IF(J350=0,-'results log'!$B$2,IF(J350=0,-'results log'!$B$2,-('results log'!$B$2*2)))))))*E350))</f>
        <v>0</v>
      </c>
      <c r="Q350" s="27">
        <f>IF(ISBLANK(M350),,IF(ISBLANK(G350),,(IF(M350="WON-EW",((((N350-1)*J350)*'results log'!$B$2)+('results log'!$B$2*(N350-1))),IF(M350="WON",((((N350-1)*J350)*'results log'!$B$2)+('results log'!$B$2*(N350-1))),IF(M350="PLACED",((((N350-1)*J350)*'results log'!$B$2)-'results log'!$B$2),IF(J350=0,-'results log'!$B$2,IF(J350=0,-'results log'!$B$2,-('results log'!$B$2*2)))))))*E350))</f>
        <v>0</v>
      </c>
      <c r="R350" s="27">
        <f>IF(ISBLANK(M350),,IF(U350&lt;&gt;1,((IF(M350="WON-EW",(((K350-1)*'results log'!$B$2)*(1-$B$3))+(((L350-1)*'results log'!$B$2)*(1-$B$3)),IF(M350="WON",(((K350-1)*'results log'!$B$2)*(1-$B$3)),IF(M350="PLACED",(((L350-1)*'results log'!$B$2)*(1-$B$3))-'results log'!$B$2,IF(J350=0,-'results log'!$B$2,-('results log'!$B$2*2))))))*E350),0))</f>
        <v>0</v>
      </c>
      <c r="U350">
        <f t="shared" si="11"/>
        <v>1</v>
      </c>
    </row>
    <row r="351" spans="8:21" ht="16" x14ac:dyDescent="0.2">
      <c r="H351" s="22"/>
      <c r="I351" s="22"/>
      <c r="J351" s="22"/>
      <c r="M351" s="17"/>
      <c r="N351" s="26">
        <f>((G351-1)*(1-(IF(H351="no",0,'results log'!$B$3)))+1)</f>
        <v>5.0000000000000044E-2</v>
      </c>
      <c r="O351" s="26">
        <f t="shared" si="12"/>
        <v>0</v>
      </c>
      <c r="P351" s="28">
        <f>IF(ISBLANK(M351),,IF(ISBLANK(F351),,(IF(M351="WON-EW",((((F351-1)*J351)*'results log'!$B$2)+('results log'!$B$2*(F351-1))),IF(M351="WON",((((F351-1)*J351)*'results log'!$B$2)+('results log'!$B$2*(F351-1))),IF(M351="PLACED",((((F351-1)*J351)*'results log'!$B$2)-'results log'!$B$2),IF(J351=0,-'results log'!$B$2,IF(J351=0,-'results log'!$B$2,-('results log'!$B$2*2)))))))*E351))</f>
        <v>0</v>
      </c>
      <c r="Q351" s="27">
        <f>IF(ISBLANK(M351),,IF(ISBLANK(G351),,(IF(M351="WON-EW",((((N351-1)*J351)*'results log'!$B$2)+('results log'!$B$2*(N351-1))),IF(M351="WON",((((N351-1)*J351)*'results log'!$B$2)+('results log'!$B$2*(N351-1))),IF(M351="PLACED",((((N351-1)*J351)*'results log'!$B$2)-'results log'!$B$2),IF(J351=0,-'results log'!$B$2,IF(J351=0,-'results log'!$B$2,-('results log'!$B$2*2)))))))*E351))</f>
        <v>0</v>
      </c>
      <c r="R351" s="27">
        <f>IF(ISBLANK(M351),,IF(U351&lt;&gt;1,((IF(M351="WON-EW",(((K351-1)*'results log'!$B$2)*(1-$B$3))+(((L351-1)*'results log'!$B$2)*(1-$B$3)),IF(M351="WON",(((K351-1)*'results log'!$B$2)*(1-$B$3)),IF(M351="PLACED",(((L351-1)*'results log'!$B$2)*(1-$B$3))-'results log'!$B$2,IF(J351=0,-'results log'!$B$2,-('results log'!$B$2*2))))))*E351),0))</f>
        <v>0</v>
      </c>
      <c r="U351">
        <f t="shared" si="11"/>
        <v>1</v>
      </c>
    </row>
    <row r="352" spans="8:21" ht="16" x14ac:dyDescent="0.2">
      <c r="H352" s="22"/>
      <c r="I352" s="22"/>
      <c r="J352" s="22"/>
      <c r="M352" s="17"/>
      <c r="N352" s="26">
        <f>((G352-1)*(1-(IF(H352="no",0,'results log'!$B$3)))+1)</f>
        <v>5.0000000000000044E-2</v>
      </c>
      <c r="O352" s="26">
        <f t="shared" si="12"/>
        <v>0</v>
      </c>
      <c r="P352" s="28">
        <f>IF(ISBLANK(M352),,IF(ISBLANK(F352),,(IF(M352="WON-EW",((((F352-1)*J352)*'results log'!$B$2)+('results log'!$B$2*(F352-1))),IF(M352="WON",((((F352-1)*J352)*'results log'!$B$2)+('results log'!$B$2*(F352-1))),IF(M352="PLACED",((((F352-1)*J352)*'results log'!$B$2)-'results log'!$B$2),IF(J352=0,-'results log'!$B$2,IF(J352=0,-'results log'!$B$2,-('results log'!$B$2*2)))))))*E352))</f>
        <v>0</v>
      </c>
      <c r="Q352" s="27">
        <f>IF(ISBLANK(M352),,IF(ISBLANK(G352),,(IF(M352="WON-EW",((((N352-1)*J352)*'results log'!$B$2)+('results log'!$B$2*(N352-1))),IF(M352="WON",((((N352-1)*J352)*'results log'!$B$2)+('results log'!$B$2*(N352-1))),IF(M352="PLACED",((((N352-1)*J352)*'results log'!$B$2)-'results log'!$B$2),IF(J352=0,-'results log'!$B$2,IF(J352=0,-'results log'!$B$2,-('results log'!$B$2*2)))))))*E352))</f>
        <v>0</v>
      </c>
      <c r="R352" s="27">
        <f>IF(ISBLANK(M352),,IF(U352&lt;&gt;1,((IF(M352="WON-EW",(((K352-1)*'results log'!$B$2)*(1-$B$3))+(((L352-1)*'results log'!$B$2)*(1-$B$3)),IF(M352="WON",(((K352-1)*'results log'!$B$2)*(1-$B$3)),IF(M352="PLACED",(((L352-1)*'results log'!$B$2)*(1-$B$3))-'results log'!$B$2,IF(J352=0,-'results log'!$B$2,-('results log'!$B$2*2))))))*E352),0))</f>
        <v>0</v>
      </c>
      <c r="U352">
        <f t="shared" si="11"/>
        <v>1</v>
      </c>
    </row>
    <row r="353" spans="8:21" ht="16" x14ac:dyDescent="0.2">
      <c r="H353" s="22"/>
      <c r="I353" s="22"/>
      <c r="J353" s="22"/>
      <c r="M353" s="17"/>
      <c r="N353" s="26">
        <f>((G353-1)*(1-(IF(H353="no",0,'results log'!$B$3)))+1)</f>
        <v>5.0000000000000044E-2</v>
      </c>
      <c r="O353" s="26">
        <f t="shared" si="12"/>
        <v>0</v>
      </c>
      <c r="P353" s="28">
        <f>IF(ISBLANK(M353),,IF(ISBLANK(F353),,(IF(M353="WON-EW",((((F353-1)*J353)*'results log'!$B$2)+('results log'!$B$2*(F353-1))),IF(M353="WON",((((F353-1)*J353)*'results log'!$B$2)+('results log'!$B$2*(F353-1))),IF(M353="PLACED",((((F353-1)*J353)*'results log'!$B$2)-'results log'!$B$2),IF(J353=0,-'results log'!$B$2,IF(J353=0,-'results log'!$B$2,-('results log'!$B$2*2)))))))*E353))</f>
        <v>0</v>
      </c>
      <c r="Q353" s="27">
        <f>IF(ISBLANK(M353),,IF(ISBLANK(G353),,(IF(M353="WON-EW",((((N353-1)*J353)*'results log'!$B$2)+('results log'!$B$2*(N353-1))),IF(M353="WON",((((N353-1)*J353)*'results log'!$B$2)+('results log'!$B$2*(N353-1))),IF(M353="PLACED",((((N353-1)*J353)*'results log'!$B$2)-'results log'!$B$2),IF(J353=0,-'results log'!$B$2,IF(J353=0,-'results log'!$B$2,-('results log'!$B$2*2)))))))*E353))</f>
        <v>0</v>
      </c>
      <c r="R353" s="27">
        <f>IF(ISBLANK(M353),,IF(U353&lt;&gt;1,((IF(M353="WON-EW",(((K353-1)*'results log'!$B$2)*(1-$B$3))+(((L353-1)*'results log'!$B$2)*(1-$B$3)),IF(M353="WON",(((K353-1)*'results log'!$B$2)*(1-$B$3)),IF(M353="PLACED",(((L353-1)*'results log'!$B$2)*(1-$B$3))-'results log'!$B$2,IF(J353=0,-'results log'!$B$2,-('results log'!$B$2*2))))))*E353),0))</f>
        <v>0</v>
      </c>
      <c r="U353">
        <f t="shared" si="11"/>
        <v>1</v>
      </c>
    </row>
    <row r="354" spans="8:21" ht="16" x14ac:dyDescent="0.2">
      <c r="H354" s="22"/>
      <c r="I354" s="22"/>
      <c r="J354" s="22"/>
      <c r="M354" s="17"/>
      <c r="N354" s="26">
        <f>((G354-1)*(1-(IF(H354="no",0,'results log'!$B$3)))+1)</f>
        <v>5.0000000000000044E-2</v>
      </c>
      <c r="O354" s="26">
        <f t="shared" si="12"/>
        <v>0</v>
      </c>
      <c r="P354" s="28">
        <f>IF(ISBLANK(M354),,IF(ISBLANK(F354),,(IF(M354="WON-EW",((((F354-1)*J354)*'results log'!$B$2)+('results log'!$B$2*(F354-1))),IF(M354="WON",((((F354-1)*J354)*'results log'!$B$2)+('results log'!$B$2*(F354-1))),IF(M354="PLACED",((((F354-1)*J354)*'results log'!$B$2)-'results log'!$B$2),IF(J354=0,-'results log'!$B$2,IF(J354=0,-'results log'!$B$2,-('results log'!$B$2*2)))))))*E354))</f>
        <v>0</v>
      </c>
      <c r="Q354" s="27">
        <f>IF(ISBLANK(M354),,IF(ISBLANK(G354),,(IF(M354="WON-EW",((((N354-1)*J354)*'results log'!$B$2)+('results log'!$B$2*(N354-1))),IF(M354="WON",((((N354-1)*J354)*'results log'!$B$2)+('results log'!$B$2*(N354-1))),IF(M354="PLACED",((((N354-1)*J354)*'results log'!$B$2)-'results log'!$B$2),IF(J354=0,-'results log'!$B$2,IF(J354=0,-'results log'!$B$2,-('results log'!$B$2*2)))))))*E354))</f>
        <v>0</v>
      </c>
      <c r="R354" s="27">
        <f>IF(ISBLANK(M354),,IF(U354&lt;&gt;1,((IF(M354="WON-EW",(((K354-1)*'results log'!$B$2)*(1-$B$3))+(((L354-1)*'results log'!$B$2)*(1-$B$3)),IF(M354="WON",(((K354-1)*'results log'!$B$2)*(1-$B$3)),IF(M354="PLACED",(((L354-1)*'results log'!$B$2)*(1-$B$3))-'results log'!$B$2,IF(J354=0,-'results log'!$B$2,-('results log'!$B$2*2))))))*E354),0))</f>
        <v>0</v>
      </c>
      <c r="U354">
        <f t="shared" si="11"/>
        <v>1</v>
      </c>
    </row>
    <row r="355" spans="8:21" ht="16" x14ac:dyDescent="0.2">
      <c r="H355" s="22"/>
      <c r="I355" s="22"/>
      <c r="J355" s="22"/>
      <c r="M355" s="17"/>
      <c r="N355" s="26">
        <f>((G355-1)*(1-(IF(H355="no",0,'results log'!$B$3)))+1)</f>
        <v>5.0000000000000044E-2</v>
      </c>
      <c r="O355" s="26">
        <f t="shared" si="12"/>
        <v>0</v>
      </c>
      <c r="P355" s="28">
        <f>IF(ISBLANK(M355),,IF(ISBLANK(F355),,(IF(M355="WON-EW",((((F355-1)*J355)*'results log'!$B$2)+('results log'!$B$2*(F355-1))),IF(M355="WON",((((F355-1)*J355)*'results log'!$B$2)+('results log'!$B$2*(F355-1))),IF(M355="PLACED",((((F355-1)*J355)*'results log'!$B$2)-'results log'!$B$2),IF(J355=0,-'results log'!$B$2,IF(J355=0,-'results log'!$B$2,-('results log'!$B$2*2)))))))*E355))</f>
        <v>0</v>
      </c>
      <c r="Q355" s="27">
        <f>IF(ISBLANK(M355),,IF(ISBLANK(G355),,(IF(M355="WON-EW",((((N355-1)*J355)*'results log'!$B$2)+('results log'!$B$2*(N355-1))),IF(M355="WON",((((N355-1)*J355)*'results log'!$B$2)+('results log'!$B$2*(N355-1))),IF(M355="PLACED",((((N355-1)*J355)*'results log'!$B$2)-'results log'!$B$2),IF(J355=0,-'results log'!$B$2,IF(J355=0,-'results log'!$B$2,-('results log'!$B$2*2)))))))*E355))</f>
        <v>0</v>
      </c>
      <c r="R355" s="27">
        <f>IF(ISBLANK(M355),,IF(U355&lt;&gt;1,((IF(M355="WON-EW",(((K355-1)*'results log'!$B$2)*(1-$B$3))+(((L355-1)*'results log'!$B$2)*(1-$B$3)),IF(M355="WON",(((K355-1)*'results log'!$B$2)*(1-$B$3)),IF(M355="PLACED",(((L355-1)*'results log'!$B$2)*(1-$B$3))-'results log'!$B$2,IF(J355=0,-'results log'!$B$2,-('results log'!$B$2*2))))))*E355),0))</f>
        <v>0</v>
      </c>
      <c r="U355">
        <f t="shared" si="11"/>
        <v>1</v>
      </c>
    </row>
    <row r="356" spans="8:21" ht="16" x14ac:dyDescent="0.2">
      <c r="H356" s="22"/>
      <c r="I356" s="22"/>
      <c r="J356" s="22"/>
      <c r="M356" s="17"/>
      <c r="N356" s="26">
        <f>((G356-1)*(1-(IF(H356="no",0,'results log'!$B$3)))+1)</f>
        <v>5.0000000000000044E-2</v>
      </c>
      <c r="O356" s="26">
        <f t="shared" si="12"/>
        <v>0</v>
      </c>
      <c r="P356" s="28">
        <f>IF(ISBLANK(M356),,IF(ISBLANK(F356),,(IF(M356="WON-EW",((((F356-1)*J356)*'results log'!$B$2)+('results log'!$B$2*(F356-1))),IF(M356="WON",((((F356-1)*J356)*'results log'!$B$2)+('results log'!$B$2*(F356-1))),IF(M356="PLACED",((((F356-1)*J356)*'results log'!$B$2)-'results log'!$B$2),IF(J356=0,-'results log'!$B$2,IF(J356=0,-'results log'!$B$2,-('results log'!$B$2*2)))))))*E356))</f>
        <v>0</v>
      </c>
      <c r="Q356" s="27">
        <f>IF(ISBLANK(M356),,IF(ISBLANK(G356),,(IF(M356="WON-EW",((((N356-1)*J356)*'results log'!$B$2)+('results log'!$B$2*(N356-1))),IF(M356="WON",((((N356-1)*J356)*'results log'!$B$2)+('results log'!$B$2*(N356-1))),IF(M356="PLACED",((((N356-1)*J356)*'results log'!$B$2)-'results log'!$B$2),IF(J356=0,-'results log'!$B$2,IF(J356=0,-'results log'!$B$2,-('results log'!$B$2*2)))))))*E356))</f>
        <v>0</v>
      </c>
      <c r="R356" s="27">
        <f>IF(ISBLANK(M356),,IF(U356&lt;&gt;1,((IF(M356="WON-EW",(((K356-1)*'results log'!$B$2)*(1-$B$3))+(((L356-1)*'results log'!$B$2)*(1-$B$3)),IF(M356="WON",(((K356-1)*'results log'!$B$2)*(1-$B$3)),IF(M356="PLACED",(((L356-1)*'results log'!$B$2)*(1-$B$3))-'results log'!$B$2,IF(J356=0,-'results log'!$B$2,-('results log'!$B$2*2))))))*E356),0))</f>
        <v>0</v>
      </c>
      <c r="U356">
        <f t="shared" si="11"/>
        <v>1</v>
      </c>
    </row>
    <row r="357" spans="8:21" ht="16" x14ac:dyDescent="0.2">
      <c r="H357" s="22"/>
      <c r="I357" s="22"/>
      <c r="J357" s="22"/>
      <c r="M357" s="17"/>
      <c r="N357" s="26">
        <f>((G357-1)*(1-(IF(H357="no",0,'results log'!$B$3)))+1)</f>
        <v>5.0000000000000044E-2</v>
      </c>
      <c r="O357" s="26">
        <f t="shared" si="12"/>
        <v>0</v>
      </c>
      <c r="P357" s="28">
        <f>IF(ISBLANK(M357),,IF(ISBLANK(F357),,(IF(M357="WON-EW",((((F357-1)*J357)*'results log'!$B$2)+('results log'!$B$2*(F357-1))),IF(M357="WON",((((F357-1)*J357)*'results log'!$B$2)+('results log'!$B$2*(F357-1))),IF(M357="PLACED",((((F357-1)*J357)*'results log'!$B$2)-'results log'!$B$2),IF(J357=0,-'results log'!$B$2,IF(J357=0,-'results log'!$B$2,-('results log'!$B$2*2)))))))*E357))</f>
        <v>0</v>
      </c>
      <c r="Q357" s="27">
        <f>IF(ISBLANK(M357),,IF(ISBLANK(G357),,(IF(M357="WON-EW",((((N357-1)*J357)*'results log'!$B$2)+('results log'!$B$2*(N357-1))),IF(M357="WON",((((N357-1)*J357)*'results log'!$B$2)+('results log'!$B$2*(N357-1))),IF(M357="PLACED",((((N357-1)*J357)*'results log'!$B$2)-'results log'!$B$2),IF(J357=0,-'results log'!$B$2,IF(J357=0,-'results log'!$B$2,-('results log'!$B$2*2)))))))*E357))</f>
        <v>0</v>
      </c>
      <c r="R357" s="27">
        <f>IF(ISBLANK(M357),,IF(U357&lt;&gt;1,((IF(M357="WON-EW",(((K357-1)*'results log'!$B$2)*(1-$B$3))+(((L357-1)*'results log'!$B$2)*(1-$B$3)),IF(M357="WON",(((K357-1)*'results log'!$B$2)*(1-$B$3)),IF(M357="PLACED",(((L357-1)*'results log'!$B$2)*(1-$B$3))-'results log'!$B$2,IF(J357=0,-'results log'!$B$2,-('results log'!$B$2*2))))))*E357),0))</f>
        <v>0</v>
      </c>
      <c r="U357">
        <f t="shared" si="11"/>
        <v>1</v>
      </c>
    </row>
    <row r="358" spans="8:21" ht="16" x14ac:dyDescent="0.2">
      <c r="H358" s="22"/>
      <c r="I358" s="22"/>
      <c r="J358" s="22"/>
      <c r="M358" s="17"/>
      <c r="N358" s="26">
        <f>((G358-1)*(1-(IF(H358="no",0,'results log'!$B$3)))+1)</f>
        <v>5.0000000000000044E-2</v>
      </c>
      <c r="O358" s="26">
        <f t="shared" si="12"/>
        <v>0</v>
      </c>
      <c r="P358" s="28">
        <f>IF(ISBLANK(M358),,IF(ISBLANK(F358),,(IF(M358="WON-EW",((((F358-1)*J358)*'results log'!$B$2)+('results log'!$B$2*(F358-1))),IF(M358="WON",((((F358-1)*J358)*'results log'!$B$2)+('results log'!$B$2*(F358-1))),IF(M358="PLACED",((((F358-1)*J358)*'results log'!$B$2)-'results log'!$B$2),IF(J358=0,-'results log'!$B$2,IF(J358=0,-'results log'!$B$2,-('results log'!$B$2*2)))))))*E358))</f>
        <v>0</v>
      </c>
      <c r="Q358" s="27">
        <f>IF(ISBLANK(M358),,IF(ISBLANK(G358),,(IF(M358="WON-EW",((((N358-1)*J358)*'results log'!$B$2)+('results log'!$B$2*(N358-1))),IF(M358="WON",((((N358-1)*J358)*'results log'!$B$2)+('results log'!$B$2*(N358-1))),IF(M358="PLACED",((((N358-1)*J358)*'results log'!$B$2)-'results log'!$B$2),IF(J358=0,-'results log'!$B$2,IF(J358=0,-'results log'!$B$2,-('results log'!$B$2*2)))))))*E358))</f>
        <v>0</v>
      </c>
      <c r="R358" s="27">
        <f>IF(ISBLANK(M358),,IF(U358&lt;&gt;1,((IF(M358="WON-EW",(((K358-1)*'results log'!$B$2)*(1-$B$3))+(((L358-1)*'results log'!$B$2)*(1-$B$3)),IF(M358="WON",(((K358-1)*'results log'!$B$2)*(1-$B$3)),IF(M358="PLACED",(((L358-1)*'results log'!$B$2)*(1-$B$3))-'results log'!$B$2,IF(J358=0,-'results log'!$B$2,-('results log'!$B$2*2))))))*E358),0))</f>
        <v>0</v>
      </c>
      <c r="U358">
        <f t="shared" si="11"/>
        <v>1</v>
      </c>
    </row>
    <row r="359" spans="8:21" ht="16" x14ac:dyDescent="0.2">
      <c r="H359" s="22"/>
      <c r="I359" s="22"/>
      <c r="J359" s="22"/>
      <c r="M359" s="17"/>
      <c r="N359" s="26">
        <f>((G359-1)*(1-(IF(H359="no",0,'results log'!$B$3)))+1)</f>
        <v>5.0000000000000044E-2</v>
      </c>
      <c r="O359" s="26">
        <f t="shared" si="12"/>
        <v>0</v>
      </c>
      <c r="P359" s="28">
        <f>IF(ISBLANK(M359),,IF(ISBLANK(F359),,(IF(M359="WON-EW",((((F359-1)*J359)*'results log'!$B$2)+('results log'!$B$2*(F359-1))),IF(M359="WON",((((F359-1)*J359)*'results log'!$B$2)+('results log'!$B$2*(F359-1))),IF(M359="PLACED",((((F359-1)*J359)*'results log'!$B$2)-'results log'!$B$2),IF(J359=0,-'results log'!$B$2,IF(J359=0,-'results log'!$B$2,-('results log'!$B$2*2)))))))*E359))</f>
        <v>0</v>
      </c>
      <c r="Q359" s="27">
        <f>IF(ISBLANK(M359),,IF(ISBLANK(G359),,(IF(M359="WON-EW",((((N359-1)*J359)*'results log'!$B$2)+('results log'!$B$2*(N359-1))),IF(M359="WON",((((N359-1)*J359)*'results log'!$B$2)+('results log'!$B$2*(N359-1))),IF(M359="PLACED",((((N359-1)*J359)*'results log'!$B$2)-'results log'!$B$2),IF(J359=0,-'results log'!$B$2,IF(J359=0,-'results log'!$B$2,-('results log'!$B$2*2)))))))*E359))</f>
        <v>0</v>
      </c>
      <c r="R359" s="27">
        <f>IF(ISBLANK(M359),,IF(U359&lt;&gt;1,((IF(M359="WON-EW",(((K359-1)*'results log'!$B$2)*(1-$B$3))+(((L359-1)*'results log'!$B$2)*(1-$B$3)),IF(M359="WON",(((K359-1)*'results log'!$B$2)*(1-$B$3)),IF(M359="PLACED",(((L359-1)*'results log'!$B$2)*(1-$B$3))-'results log'!$B$2,IF(J359=0,-'results log'!$B$2,-('results log'!$B$2*2))))))*E359),0))</f>
        <v>0</v>
      </c>
      <c r="U359">
        <f t="shared" si="11"/>
        <v>1</v>
      </c>
    </row>
    <row r="360" spans="8:21" ht="16" x14ac:dyDescent="0.2">
      <c r="H360" s="22"/>
      <c r="I360" s="22"/>
      <c r="J360" s="22"/>
      <c r="M360" s="17"/>
      <c r="N360" s="26">
        <f>((G360-1)*(1-(IF(H360="no",0,'results log'!$B$3)))+1)</f>
        <v>5.0000000000000044E-2</v>
      </c>
      <c r="O360" s="26">
        <f t="shared" si="12"/>
        <v>0</v>
      </c>
      <c r="P360" s="28">
        <f>IF(ISBLANK(M360),,IF(ISBLANK(F360),,(IF(M360="WON-EW",((((F360-1)*J360)*'results log'!$B$2)+('results log'!$B$2*(F360-1))),IF(M360="WON",((((F360-1)*J360)*'results log'!$B$2)+('results log'!$B$2*(F360-1))),IF(M360="PLACED",((((F360-1)*J360)*'results log'!$B$2)-'results log'!$B$2),IF(J360=0,-'results log'!$B$2,IF(J360=0,-'results log'!$B$2,-('results log'!$B$2*2)))))))*E360))</f>
        <v>0</v>
      </c>
      <c r="Q360" s="27">
        <f>IF(ISBLANK(M360),,IF(ISBLANK(G360),,(IF(M360="WON-EW",((((N360-1)*J360)*'results log'!$B$2)+('results log'!$B$2*(N360-1))),IF(M360="WON",((((N360-1)*J360)*'results log'!$B$2)+('results log'!$B$2*(N360-1))),IF(M360="PLACED",((((N360-1)*J360)*'results log'!$B$2)-'results log'!$B$2),IF(J360=0,-'results log'!$B$2,IF(J360=0,-'results log'!$B$2,-('results log'!$B$2*2)))))))*E360))</f>
        <v>0</v>
      </c>
      <c r="R360" s="27">
        <f>IF(ISBLANK(M360),,IF(U360&lt;&gt;1,((IF(M360="WON-EW",(((K360-1)*'results log'!$B$2)*(1-$B$3))+(((L360-1)*'results log'!$B$2)*(1-$B$3)),IF(M360="WON",(((K360-1)*'results log'!$B$2)*(1-$B$3)),IF(M360="PLACED",(((L360-1)*'results log'!$B$2)*(1-$B$3))-'results log'!$B$2,IF(J360=0,-'results log'!$B$2,-('results log'!$B$2*2))))))*E360),0))</f>
        <v>0</v>
      </c>
      <c r="U360">
        <f t="shared" si="11"/>
        <v>1</v>
      </c>
    </row>
    <row r="361" spans="8:21" ht="16" x14ac:dyDescent="0.2">
      <c r="H361" s="22"/>
      <c r="I361" s="22"/>
      <c r="J361" s="22"/>
      <c r="M361" s="17"/>
      <c r="N361" s="26">
        <f>((G361-1)*(1-(IF(H361="no",0,'results log'!$B$3)))+1)</f>
        <v>5.0000000000000044E-2</v>
      </c>
      <c r="O361" s="26">
        <f t="shared" si="12"/>
        <v>0</v>
      </c>
      <c r="P361" s="28">
        <f>IF(ISBLANK(M361),,IF(ISBLANK(F361),,(IF(M361="WON-EW",((((F361-1)*J361)*'results log'!$B$2)+('results log'!$B$2*(F361-1))),IF(M361="WON",((((F361-1)*J361)*'results log'!$B$2)+('results log'!$B$2*(F361-1))),IF(M361="PLACED",((((F361-1)*J361)*'results log'!$B$2)-'results log'!$B$2),IF(J361=0,-'results log'!$B$2,IF(J361=0,-'results log'!$B$2,-('results log'!$B$2*2)))))))*E361))</f>
        <v>0</v>
      </c>
      <c r="Q361" s="27">
        <f>IF(ISBLANK(M361),,IF(ISBLANK(G361),,(IF(M361="WON-EW",((((N361-1)*J361)*'results log'!$B$2)+('results log'!$B$2*(N361-1))),IF(M361="WON",((((N361-1)*J361)*'results log'!$B$2)+('results log'!$B$2*(N361-1))),IF(M361="PLACED",((((N361-1)*J361)*'results log'!$B$2)-'results log'!$B$2),IF(J361=0,-'results log'!$B$2,IF(J361=0,-'results log'!$B$2,-('results log'!$B$2*2)))))))*E361))</f>
        <v>0</v>
      </c>
      <c r="R361" s="27">
        <f>IF(ISBLANK(M361),,IF(U361&lt;&gt;1,((IF(M361="WON-EW",(((K361-1)*'results log'!$B$2)*(1-$B$3))+(((L361-1)*'results log'!$B$2)*(1-$B$3)),IF(M361="WON",(((K361-1)*'results log'!$B$2)*(1-$B$3)),IF(M361="PLACED",(((L361-1)*'results log'!$B$2)*(1-$B$3))-'results log'!$B$2,IF(J361=0,-'results log'!$B$2,-('results log'!$B$2*2))))))*E361),0))</f>
        <v>0</v>
      </c>
      <c r="U361">
        <f t="shared" si="11"/>
        <v>1</v>
      </c>
    </row>
    <row r="362" spans="8:21" ht="16" x14ac:dyDescent="0.2">
      <c r="H362" s="22"/>
      <c r="I362" s="22"/>
      <c r="J362" s="22"/>
      <c r="M362" s="17"/>
      <c r="N362" s="26">
        <f>((G362-1)*(1-(IF(H362="no",0,'results log'!$B$3)))+1)</f>
        <v>5.0000000000000044E-2</v>
      </c>
      <c r="O362" s="26">
        <f t="shared" si="12"/>
        <v>0</v>
      </c>
      <c r="P362" s="28">
        <f>IF(ISBLANK(M362),,IF(ISBLANK(F362),,(IF(M362="WON-EW",((((F362-1)*J362)*'results log'!$B$2)+('results log'!$B$2*(F362-1))),IF(M362="WON",((((F362-1)*J362)*'results log'!$B$2)+('results log'!$B$2*(F362-1))),IF(M362="PLACED",((((F362-1)*J362)*'results log'!$B$2)-'results log'!$B$2),IF(J362=0,-'results log'!$B$2,IF(J362=0,-'results log'!$B$2,-('results log'!$B$2*2)))))))*E362))</f>
        <v>0</v>
      </c>
      <c r="Q362" s="27">
        <f>IF(ISBLANK(M362),,IF(ISBLANK(G362),,(IF(M362="WON-EW",((((N362-1)*J362)*'results log'!$B$2)+('results log'!$B$2*(N362-1))),IF(M362="WON",((((N362-1)*J362)*'results log'!$B$2)+('results log'!$B$2*(N362-1))),IF(M362="PLACED",((((N362-1)*J362)*'results log'!$B$2)-'results log'!$B$2),IF(J362=0,-'results log'!$B$2,IF(J362=0,-'results log'!$B$2,-('results log'!$B$2*2)))))))*E362))</f>
        <v>0</v>
      </c>
      <c r="R362" s="27">
        <f>IF(ISBLANK(M362),,IF(U362&lt;&gt;1,((IF(M362="WON-EW",(((K362-1)*'results log'!$B$2)*(1-$B$3))+(((L362-1)*'results log'!$B$2)*(1-$B$3)),IF(M362="WON",(((K362-1)*'results log'!$B$2)*(1-$B$3)),IF(M362="PLACED",(((L362-1)*'results log'!$B$2)*(1-$B$3))-'results log'!$B$2,IF(J362=0,-'results log'!$B$2,-('results log'!$B$2*2))))))*E362),0))</f>
        <v>0</v>
      </c>
      <c r="U362">
        <f t="shared" si="11"/>
        <v>1</v>
      </c>
    </row>
    <row r="363" spans="8:21" ht="16" x14ac:dyDescent="0.2">
      <c r="H363" s="22"/>
      <c r="I363" s="22"/>
      <c r="J363" s="22"/>
      <c r="M363" s="17"/>
      <c r="N363" s="26">
        <f>((G363-1)*(1-(IF(H363="no",0,'results log'!$B$3)))+1)</f>
        <v>5.0000000000000044E-2</v>
      </c>
      <c r="O363" s="26">
        <f t="shared" si="12"/>
        <v>0</v>
      </c>
      <c r="P363" s="28">
        <f>IF(ISBLANK(M363),,IF(ISBLANK(F363),,(IF(M363="WON-EW",((((F363-1)*J363)*'results log'!$B$2)+('results log'!$B$2*(F363-1))),IF(M363="WON",((((F363-1)*J363)*'results log'!$B$2)+('results log'!$B$2*(F363-1))),IF(M363="PLACED",((((F363-1)*J363)*'results log'!$B$2)-'results log'!$B$2),IF(J363=0,-'results log'!$B$2,IF(J363=0,-'results log'!$B$2,-('results log'!$B$2*2)))))))*E363))</f>
        <v>0</v>
      </c>
      <c r="Q363" s="27">
        <f>IF(ISBLANK(M363),,IF(ISBLANK(G363),,(IF(M363="WON-EW",((((N363-1)*J363)*'results log'!$B$2)+('results log'!$B$2*(N363-1))),IF(M363="WON",((((N363-1)*J363)*'results log'!$B$2)+('results log'!$B$2*(N363-1))),IF(M363="PLACED",((((N363-1)*J363)*'results log'!$B$2)-'results log'!$B$2),IF(J363=0,-'results log'!$B$2,IF(J363=0,-'results log'!$B$2,-('results log'!$B$2*2)))))))*E363))</f>
        <v>0</v>
      </c>
      <c r="R363" s="27">
        <f>IF(ISBLANK(M363),,IF(U363&lt;&gt;1,((IF(M363="WON-EW",(((K363-1)*'results log'!$B$2)*(1-$B$3))+(((L363-1)*'results log'!$B$2)*(1-$B$3)),IF(M363="WON",(((K363-1)*'results log'!$B$2)*(1-$B$3)),IF(M363="PLACED",(((L363-1)*'results log'!$B$2)*(1-$B$3))-'results log'!$B$2,IF(J363=0,-'results log'!$B$2,-('results log'!$B$2*2))))))*E363),0))</f>
        <v>0</v>
      </c>
      <c r="U363">
        <f t="shared" si="11"/>
        <v>1</v>
      </c>
    </row>
    <row r="364" spans="8:21" ht="16" x14ac:dyDescent="0.2">
      <c r="H364" s="22"/>
      <c r="I364" s="22"/>
      <c r="J364" s="22"/>
      <c r="M364" s="17"/>
      <c r="N364" s="26">
        <f>((G364-1)*(1-(IF(H364="no",0,'results log'!$B$3)))+1)</f>
        <v>5.0000000000000044E-2</v>
      </c>
      <c r="O364" s="26">
        <f t="shared" si="12"/>
        <v>0</v>
      </c>
      <c r="P364" s="28">
        <f>IF(ISBLANK(M364),,IF(ISBLANK(F364),,(IF(M364="WON-EW",((((F364-1)*J364)*'results log'!$B$2)+('results log'!$B$2*(F364-1))),IF(M364="WON",((((F364-1)*J364)*'results log'!$B$2)+('results log'!$B$2*(F364-1))),IF(M364="PLACED",((((F364-1)*J364)*'results log'!$B$2)-'results log'!$B$2),IF(J364=0,-'results log'!$B$2,IF(J364=0,-'results log'!$B$2,-('results log'!$B$2*2)))))))*E364))</f>
        <v>0</v>
      </c>
      <c r="Q364" s="27">
        <f>IF(ISBLANK(M364),,IF(ISBLANK(G364),,(IF(M364="WON-EW",((((N364-1)*J364)*'results log'!$B$2)+('results log'!$B$2*(N364-1))),IF(M364="WON",((((N364-1)*J364)*'results log'!$B$2)+('results log'!$B$2*(N364-1))),IF(M364="PLACED",((((N364-1)*J364)*'results log'!$B$2)-'results log'!$B$2),IF(J364=0,-'results log'!$B$2,IF(J364=0,-'results log'!$B$2,-('results log'!$B$2*2)))))))*E364))</f>
        <v>0</v>
      </c>
      <c r="R364" s="27">
        <f>IF(ISBLANK(M364),,IF(U364&lt;&gt;1,((IF(M364="WON-EW",(((K364-1)*'results log'!$B$2)*(1-$B$3))+(((L364-1)*'results log'!$B$2)*(1-$B$3)),IF(M364="WON",(((K364-1)*'results log'!$B$2)*(1-$B$3)),IF(M364="PLACED",(((L364-1)*'results log'!$B$2)*(1-$B$3))-'results log'!$B$2,IF(J364=0,-'results log'!$B$2,-('results log'!$B$2*2))))))*E364),0))</f>
        <v>0</v>
      </c>
      <c r="U364">
        <f t="shared" si="11"/>
        <v>1</v>
      </c>
    </row>
    <row r="365" spans="8:21" ht="16" x14ac:dyDescent="0.2">
      <c r="H365" s="22"/>
      <c r="I365" s="22"/>
      <c r="J365" s="22"/>
      <c r="M365" s="17"/>
      <c r="N365" s="26">
        <f>((G365-1)*(1-(IF(H365="no",0,'results log'!$B$3)))+1)</f>
        <v>5.0000000000000044E-2</v>
      </c>
      <c r="O365" s="26">
        <f t="shared" si="12"/>
        <v>0</v>
      </c>
      <c r="P365" s="28">
        <f>IF(ISBLANK(M365),,IF(ISBLANK(F365),,(IF(M365="WON-EW",((((F365-1)*J365)*'results log'!$B$2)+('results log'!$B$2*(F365-1))),IF(M365="WON",((((F365-1)*J365)*'results log'!$B$2)+('results log'!$B$2*(F365-1))),IF(M365="PLACED",((((F365-1)*J365)*'results log'!$B$2)-'results log'!$B$2),IF(J365=0,-'results log'!$B$2,IF(J365=0,-'results log'!$B$2,-('results log'!$B$2*2)))))))*E365))</f>
        <v>0</v>
      </c>
      <c r="Q365" s="27">
        <f>IF(ISBLANK(M365),,IF(ISBLANK(G365),,(IF(M365="WON-EW",((((N365-1)*J365)*'results log'!$B$2)+('results log'!$B$2*(N365-1))),IF(M365="WON",((((N365-1)*J365)*'results log'!$B$2)+('results log'!$B$2*(N365-1))),IF(M365="PLACED",((((N365-1)*J365)*'results log'!$B$2)-'results log'!$B$2),IF(J365=0,-'results log'!$B$2,IF(J365=0,-'results log'!$B$2,-('results log'!$B$2*2)))))))*E365))</f>
        <v>0</v>
      </c>
      <c r="R365" s="27">
        <f>IF(ISBLANK(M365),,IF(U365&lt;&gt;1,((IF(M365="WON-EW",(((K365-1)*'results log'!$B$2)*(1-$B$3))+(((L365-1)*'results log'!$B$2)*(1-$B$3)),IF(M365="WON",(((K365-1)*'results log'!$B$2)*(1-$B$3)),IF(M365="PLACED",(((L365-1)*'results log'!$B$2)*(1-$B$3))-'results log'!$B$2,IF(J365=0,-'results log'!$B$2,-('results log'!$B$2*2))))))*E365),0))</f>
        <v>0</v>
      </c>
      <c r="U365">
        <f t="shared" si="11"/>
        <v>1</v>
      </c>
    </row>
    <row r="366" spans="8:21" ht="16" x14ac:dyDescent="0.2">
      <c r="H366" s="22"/>
      <c r="I366" s="22"/>
      <c r="J366" s="22"/>
      <c r="M366" s="17"/>
      <c r="N366" s="26">
        <f>((G366-1)*(1-(IF(H366="no",0,'results log'!$B$3)))+1)</f>
        <v>5.0000000000000044E-2</v>
      </c>
      <c r="O366" s="26">
        <f t="shared" si="12"/>
        <v>0</v>
      </c>
      <c r="P366" s="28">
        <f>IF(ISBLANK(M366),,IF(ISBLANK(F366),,(IF(M366="WON-EW",((((F366-1)*J366)*'results log'!$B$2)+('results log'!$B$2*(F366-1))),IF(M366="WON",((((F366-1)*J366)*'results log'!$B$2)+('results log'!$B$2*(F366-1))),IF(M366="PLACED",((((F366-1)*J366)*'results log'!$B$2)-'results log'!$B$2),IF(J366=0,-'results log'!$B$2,IF(J366=0,-'results log'!$B$2,-('results log'!$B$2*2)))))))*E366))</f>
        <v>0</v>
      </c>
      <c r="Q366" s="27">
        <f>IF(ISBLANK(M366),,IF(ISBLANK(G366),,(IF(M366="WON-EW",((((N366-1)*J366)*'results log'!$B$2)+('results log'!$B$2*(N366-1))),IF(M366="WON",((((N366-1)*J366)*'results log'!$B$2)+('results log'!$B$2*(N366-1))),IF(M366="PLACED",((((N366-1)*J366)*'results log'!$B$2)-'results log'!$B$2),IF(J366=0,-'results log'!$B$2,IF(J366=0,-'results log'!$B$2,-('results log'!$B$2*2)))))))*E366))</f>
        <v>0</v>
      </c>
      <c r="R366" s="27">
        <f>IF(ISBLANK(M366),,IF(U366&lt;&gt;1,((IF(M366="WON-EW",(((K366-1)*'results log'!$B$2)*(1-$B$3))+(((L366-1)*'results log'!$B$2)*(1-$B$3)),IF(M366="WON",(((K366-1)*'results log'!$B$2)*(1-$B$3)),IF(M366="PLACED",(((L366-1)*'results log'!$B$2)*(1-$B$3))-'results log'!$B$2,IF(J366=0,-'results log'!$B$2,-('results log'!$B$2*2))))))*E366),0))</f>
        <v>0</v>
      </c>
      <c r="U366">
        <f t="shared" si="11"/>
        <v>1</v>
      </c>
    </row>
    <row r="367" spans="8:21" ht="16" x14ac:dyDescent="0.2">
      <c r="H367" s="22"/>
      <c r="I367" s="22"/>
      <c r="J367" s="22"/>
      <c r="M367" s="17"/>
      <c r="N367" s="26">
        <f>((G367-1)*(1-(IF(H367="no",0,'results log'!$B$3)))+1)</f>
        <v>5.0000000000000044E-2</v>
      </c>
      <c r="O367" s="26">
        <f t="shared" si="12"/>
        <v>0</v>
      </c>
      <c r="P367" s="28">
        <f>IF(ISBLANK(M367),,IF(ISBLANK(F367),,(IF(M367="WON-EW",((((F367-1)*J367)*'results log'!$B$2)+('results log'!$B$2*(F367-1))),IF(M367="WON",((((F367-1)*J367)*'results log'!$B$2)+('results log'!$B$2*(F367-1))),IF(M367="PLACED",((((F367-1)*J367)*'results log'!$B$2)-'results log'!$B$2),IF(J367=0,-'results log'!$B$2,IF(J367=0,-'results log'!$B$2,-('results log'!$B$2*2)))))))*E367))</f>
        <v>0</v>
      </c>
      <c r="Q367" s="27">
        <f>IF(ISBLANK(M367),,IF(ISBLANK(G367),,(IF(M367="WON-EW",((((N367-1)*J367)*'results log'!$B$2)+('results log'!$B$2*(N367-1))),IF(M367="WON",((((N367-1)*J367)*'results log'!$B$2)+('results log'!$B$2*(N367-1))),IF(M367="PLACED",((((N367-1)*J367)*'results log'!$B$2)-'results log'!$B$2),IF(J367=0,-'results log'!$B$2,IF(J367=0,-'results log'!$B$2,-('results log'!$B$2*2)))))))*E367))</f>
        <v>0</v>
      </c>
      <c r="R367" s="27">
        <f>IF(ISBLANK(M367),,IF(U367&lt;&gt;1,((IF(M367="WON-EW",(((K367-1)*'results log'!$B$2)*(1-$B$3))+(((L367-1)*'results log'!$B$2)*(1-$B$3)),IF(M367="WON",(((K367-1)*'results log'!$B$2)*(1-$B$3)),IF(M367="PLACED",(((L367-1)*'results log'!$B$2)*(1-$B$3))-'results log'!$B$2,IF(J367=0,-'results log'!$B$2,-('results log'!$B$2*2))))))*E367),0))</f>
        <v>0</v>
      </c>
      <c r="U367">
        <f t="shared" si="11"/>
        <v>1</v>
      </c>
    </row>
    <row r="368" spans="8:21" ht="16" x14ac:dyDescent="0.2">
      <c r="H368" s="22"/>
      <c r="I368" s="22"/>
      <c r="J368" s="22"/>
      <c r="M368" s="17"/>
      <c r="N368" s="26">
        <f>((G368-1)*(1-(IF(H368="no",0,'results log'!$B$3)))+1)</f>
        <v>5.0000000000000044E-2</v>
      </c>
      <c r="O368" s="26">
        <f t="shared" si="12"/>
        <v>0</v>
      </c>
      <c r="P368" s="28">
        <f>IF(ISBLANK(M368),,IF(ISBLANK(F368),,(IF(M368="WON-EW",((((F368-1)*J368)*'results log'!$B$2)+('results log'!$B$2*(F368-1))),IF(M368="WON",((((F368-1)*J368)*'results log'!$B$2)+('results log'!$B$2*(F368-1))),IF(M368="PLACED",((((F368-1)*J368)*'results log'!$B$2)-'results log'!$B$2),IF(J368=0,-'results log'!$B$2,IF(J368=0,-'results log'!$B$2,-('results log'!$B$2*2)))))))*E368))</f>
        <v>0</v>
      </c>
      <c r="Q368" s="27">
        <f>IF(ISBLANK(M368),,IF(ISBLANK(G368),,(IF(M368="WON-EW",((((N368-1)*J368)*'results log'!$B$2)+('results log'!$B$2*(N368-1))),IF(M368="WON",((((N368-1)*J368)*'results log'!$B$2)+('results log'!$B$2*(N368-1))),IF(M368="PLACED",((((N368-1)*J368)*'results log'!$B$2)-'results log'!$B$2),IF(J368=0,-'results log'!$B$2,IF(J368=0,-'results log'!$B$2,-('results log'!$B$2*2)))))))*E368))</f>
        <v>0</v>
      </c>
      <c r="R368" s="27">
        <f>IF(ISBLANK(M368),,IF(U368&lt;&gt;1,((IF(M368="WON-EW",(((K368-1)*'results log'!$B$2)*(1-$B$3))+(((L368-1)*'results log'!$B$2)*(1-$B$3)),IF(M368="WON",(((K368-1)*'results log'!$B$2)*(1-$B$3)),IF(M368="PLACED",(((L368-1)*'results log'!$B$2)*(1-$B$3))-'results log'!$B$2,IF(J368=0,-'results log'!$B$2,-('results log'!$B$2*2))))))*E368),0))</f>
        <v>0</v>
      </c>
      <c r="U368">
        <f t="shared" si="11"/>
        <v>1</v>
      </c>
    </row>
    <row r="369" spans="8:21" ht="16" x14ac:dyDescent="0.2">
      <c r="H369" s="22"/>
      <c r="I369" s="22"/>
      <c r="J369" s="22"/>
      <c r="M369" s="17"/>
      <c r="N369" s="26">
        <f>((G369-1)*(1-(IF(H369="no",0,'results log'!$B$3)))+1)</f>
        <v>5.0000000000000044E-2</v>
      </c>
      <c r="O369" s="26">
        <f t="shared" si="12"/>
        <v>0</v>
      </c>
      <c r="P369" s="28">
        <f>IF(ISBLANK(M369),,IF(ISBLANK(F369),,(IF(M369="WON-EW",((((F369-1)*J369)*'results log'!$B$2)+('results log'!$B$2*(F369-1))),IF(M369="WON",((((F369-1)*J369)*'results log'!$B$2)+('results log'!$B$2*(F369-1))),IF(M369="PLACED",((((F369-1)*J369)*'results log'!$B$2)-'results log'!$B$2),IF(J369=0,-'results log'!$B$2,IF(J369=0,-'results log'!$B$2,-('results log'!$B$2*2)))))))*E369))</f>
        <v>0</v>
      </c>
      <c r="Q369" s="27">
        <f>IF(ISBLANK(M369),,IF(ISBLANK(G369),,(IF(M369="WON-EW",((((N369-1)*J369)*'results log'!$B$2)+('results log'!$B$2*(N369-1))),IF(M369="WON",((((N369-1)*J369)*'results log'!$B$2)+('results log'!$B$2*(N369-1))),IF(M369="PLACED",((((N369-1)*J369)*'results log'!$B$2)-'results log'!$B$2),IF(J369=0,-'results log'!$B$2,IF(J369=0,-'results log'!$B$2,-('results log'!$B$2*2)))))))*E369))</f>
        <v>0</v>
      </c>
      <c r="R369" s="27">
        <f>IF(ISBLANK(M369),,IF(U369&lt;&gt;1,((IF(M369="WON-EW",(((K369-1)*'results log'!$B$2)*(1-$B$3))+(((L369-1)*'results log'!$B$2)*(1-$B$3)),IF(M369="WON",(((K369-1)*'results log'!$B$2)*(1-$B$3)),IF(M369="PLACED",(((L369-1)*'results log'!$B$2)*(1-$B$3))-'results log'!$B$2,IF(J369=0,-'results log'!$B$2,-('results log'!$B$2*2))))))*E369),0))</f>
        <v>0</v>
      </c>
      <c r="U369">
        <f t="shared" si="11"/>
        <v>1</v>
      </c>
    </row>
    <row r="370" spans="8:21" ht="16" x14ac:dyDescent="0.2">
      <c r="H370" s="22"/>
      <c r="I370" s="22"/>
      <c r="J370" s="22"/>
      <c r="M370" s="17"/>
      <c r="N370" s="26">
        <f>((G370-1)*(1-(IF(H370="no",0,'results log'!$B$3)))+1)</f>
        <v>5.0000000000000044E-2</v>
      </c>
      <c r="O370" s="26">
        <f t="shared" si="12"/>
        <v>0</v>
      </c>
      <c r="P370" s="28">
        <f>IF(ISBLANK(M370),,IF(ISBLANK(F370),,(IF(M370="WON-EW",((((F370-1)*J370)*'results log'!$B$2)+('results log'!$B$2*(F370-1))),IF(M370="WON",((((F370-1)*J370)*'results log'!$B$2)+('results log'!$B$2*(F370-1))),IF(M370="PLACED",((((F370-1)*J370)*'results log'!$B$2)-'results log'!$B$2),IF(J370=0,-'results log'!$B$2,IF(J370=0,-'results log'!$B$2,-('results log'!$B$2*2)))))))*E370))</f>
        <v>0</v>
      </c>
      <c r="Q370" s="27">
        <f>IF(ISBLANK(M370),,IF(ISBLANK(G370),,(IF(M370="WON-EW",((((N370-1)*J370)*'results log'!$B$2)+('results log'!$B$2*(N370-1))),IF(M370="WON",((((N370-1)*J370)*'results log'!$B$2)+('results log'!$B$2*(N370-1))),IF(M370="PLACED",((((N370-1)*J370)*'results log'!$B$2)-'results log'!$B$2),IF(J370=0,-'results log'!$B$2,IF(J370=0,-'results log'!$B$2,-('results log'!$B$2*2)))))))*E370))</f>
        <v>0</v>
      </c>
      <c r="R370" s="27">
        <f>IF(ISBLANK(M370),,IF(U370&lt;&gt;1,((IF(M370="WON-EW",(((K370-1)*'results log'!$B$2)*(1-$B$3))+(((L370-1)*'results log'!$B$2)*(1-$B$3)),IF(M370="WON",(((K370-1)*'results log'!$B$2)*(1-$B$3)),IF(M370="PLACED",(((L370-1)*'results log'!$B$2)*(1-$B$3))-'results log'!$B$2,IF(J370=0,-'results log'!$B$2,-('results log'!$B$2*2))))))*E370),0))</f>
        <v>0</v>
      </c>
      <c r="U370">
        <f t="shared" si="11"/>
        <v>1</v>
      </c>
    </row>
    <row r="371" spans="8:21" ht="16" x14ac:dyDescent="0.2">
      <c r="H371" s="22"/>
      <c r="I371" s="22"/>
      <c r="J371" s="22"/>
      <c r="M371" s="17"/>
      <c r="N371" s="26">
        <f>((G371-1)*(1-(IF(H371="no",0,'results log'!$B$3)))+1)</f>
        <v>5.0000000000000044E-2</v>
      </c>
      <c r="O371" s="26">
        <f t="shared" si="12"/>
        <v>0</v>
      </c>
      <c r="P371" s="28">
        <f>IF(ISBLANK(M371),,IF(ISBLANK(F371),,(IF(M371="WON-EW",((((F371-1)*J371)*'results log'!$B$2)+('results log'!$B$2*(F371-1))),IF(M371="WON",((((F371-1)*J371)*'results log'!$B$2)+('results log'!$B$2*(F371-1))),IF(M371="PLACED",((((F371-1)*J371)*'results log'!$B$2)-'results log'!$B$2),IF(J371=0,-'results log'!$B$2,IF(J371=0,-'results log'!$B$2,-('results log'!$B$2*2)))))))*E371))</f>
        <v>0</v>
      </c>
      <c r="Q371" s="27">
        <f>IF(ISBLANK(M371),,IF(ISBLANK(G371),,(IF(M371="WON-EW",((((N371-1)*J371)*'results log'!$B$2)+('results log'!$B$2*(N371-1))),IF(M371="WON",((((N371-1)*J371)*'results log'!$B$2)+('results log'!$B$2*(N371-1))),IF(M371="PLACED",((((N371-1)*J371)*'results log'!$B$2)-'results log'!$B$2),IF(J371=0,-'results log'!$B$2,IF(J371=0,-'results log'!$B$2,-('results log'!$B$2*2)))))))*E371))</f>
        <v>0</v>
      </c>
      <c r="R371" s="27">
        <f>IF(ISBLANK(M371),,IF(U371&lt;&gt;1,((IF(M371="WON-EW",(((K371-1)*'results log'!$B$2)*(1-$B$3))+(((L371-1)*'results log'!$B$2)*(1-$B$3)),IF(M371="WON",(((K371-1)*'results log'!$B$2)*(1-$B$3)),IF(M371="PLACED",(((L371-1)*'results log'!$B$2)*(1-$B$3))-'results log'!$B$2,IF(J371=0,-'results log'!$B$2,-('results log'!$B$2*2))))))*E371),0))</f>
        <v>0</v>
      </c>
      <c r="U371">
        <f t="shared" si="11"/>
        <v>1</v>
      </c>
    </row>
    <row r="372" spans="8:21" ht="16" x14ac:dyDescent="0.2">
      <c r="H372" s="22"/>
      <c r="I372" s="22"/>
      <c r="J372" s="22"/>
      <c r="M372" s="17"/>
      <c r="N372" s="26">
        <f>((G372-1)*(1-(IF(H372="no",0,'results log'!$B$3)))+1)</f>
        <v>5.0000000000000044E-2</v>
      </c>
      <c r="O372" s="26">
        <f t="shared" si="12"/>
        <v>0</v>
      </c>
      <c r="P372" s="28">
        <f>IF(ISBLANK(M372),,IF(ISBLANK(F372),,(IF(M372="WON-EW",((((F372-1)*J372)*'results log'!$B$2)+('results log'!$B$2*(F372-1))),IF(M372="WON",((((F372-1)*J372)*'results log'!$B$2)+('results log'!$B$2*(F372-1))),IF(M372="PLACED",((((F372-1)*J372)*'results log'!$B$2)-'results log'!$B$2),IF(J372=0,-'results log'!$B$2,IF(J372=0,-'results log'!$B$2,-('results log'!$B$2*2)))))))*E372))</f>
        <v>0</v>
      </c>
      <c r="Q372" s="27">
        <f>IF(ISBLANK(M372),,IF(ISBLANK(G372),,(IF(M372="WON-EW",((((N372-1)*J372)*'results log'!$B$2)+('results log'!$B$2*(N372-1))),IF(M372="WON",((((N372-1)*J372)*'results log'!$B$2)+('results log'!$B$2*(N372-1))),IF(M372="PLACED",((((N372-1)*J372)*'results log'!$B$2)-'results log'!$B$2),IF(J372=0,-'results log'!$B$2,IF(J372=0,-'results log'!$B$2,-('results log'!$B$2*2)))))))*E372))</f>
        <v>0</v>
      </c>
      <c r="R372" s="27">
        <f>IF(ISBLANK(M372),,IF(U372&lt;&gt;1,((IF(M372="WON-EW",(((K372-1)*'results log'!$B$2)*(1-$B$3))+(((L372-1)*'results log'!$B$2)*(1-$B$3)),IF(M372="WON",(((K372-1)*'results log'!$B$2)*(1-$B$3)),IF(M372="PLACED",(((L372-1)*'results log'!$B$2)*(1-$B$3))-'results log'!$B$2,IF(J372=0,-'results log'!$B$2,-('results log'!$B$2*2))))))*E372),0))</f>
        <v>0</v>
      </c>
      <c r="U372">
        <f t="shared" si="11"/>
        <v>1</v>
      </c>
    </row>
    <row r="373" spans="8:21" ht="16" x14ac:dyDescent="0.2">
      <c r="H373" s="22"/>
      <c r="I373" s="22"/>
      <c r="J373" s="22"/>
      <c r="M373" s="17"/>
      <c r="N373" s="26">
        <f>((G373-1)*(1-(IF(H373="no",0,'results log'!$B$3)))+1)</f>
        <v>5.0000000000000044E-2</v>
      </c>
      <c r="O373" s="26">
        <f t="shared" si="12"/>
        <v>0</v>
      </c>
      <c r="P373" s="28">
        <f>IF(ISBLANK(M373),,IF(ISBLANK(F373),,(IF(M373="WON-EW",((((F373-1)*J373)*'results log'!$B$2)+('results log'!$B$2*(F373-1))),IF(M373="WON",((((F373-1)*J373)*'results log'!$B$2)+('results log'!$B$2*(F373-1))),IF(M373="PLACED",((((F373-1)*J373)*'results log'!$B$2)-'results log'!$B$2),IF(J373=0,-'results log'!$B$2,IF(J373=0,-'results log'!$B$2,-('results log'!$B$2*2)))))))*E373))</f>
        <v>0</v>
      </c>
      <c r="Q373" s="27">
        <f>IF(ISBLANK(M373),,IF(ISBLANK(G373),,(IF(M373="WON-EW",((((N373-1)*J373)*'results log'!$B$2)+('results log'!$B$2*(N373-1))),IF(M373="WON",((((N373-1)*J373)*'results log'!$B$2)+('results log'!$B$2*(N373-1))),IF(M373="PLACED",((((N373-1)*J373)*'results log'!$B$2)-'results log'!$B$2),IF(J373=0,-'results log'!$B$2,IF(J373=0,-'results log'!$B$2,-('results log'!$B$2*2)))))))*E373))</f>
        <v>0</v>
      </c>
      <c r="R373" s="27">
        <f>IF(ISBLANK(M373),,IF(U373&lt;&gt;1,((IF(M373="WON-EW",(((K373-1)*'results log'!$B$2)*(1-$B$3))+(((L373-1)*'results log'!$B$2)*(1-$B$3)),IF(M373="WON",(((K373-1)*'results log'!$B$2)*(1-$B$3)),IF(M373="PLACED",(((L373-1)*'results log'!$B$2)*(1-$B$3))-'results log'!$B$2,IF(J373=0,-'results log'!$B$2,-('results log'!$B$2*2))))))*E373),0))</f>
        <v>0</v>
      </c>
      <c r="U373">
        <f t="shared" si="11"/>
        <v>1</v>
      </c>
    </row>
    <row r="374" spans="8:21" ht="16" x14ac:dyDescent="0.2">
      <c r="H374" s="22"/>
      <c r="I374" s="22"/>
      <c r="J374" s="22"/>
      <c r="M374" s="17"/>
      <c r="N374" s="26">
        <f>((G374-1)*(1-(IF(H374="no",0,'results log'!$B$3)))+1)</f>
        <v>5.0000000000000044E-2</v>
      </c>
      <c r="O374" s="26">
        <f t="shared" si="12"/>
        <v>0</v>
      </c>
      <c r="P374" s="28">
        <f>IF(ISBLANK(M374),,IF(ISBLANK(F374),,(IF(M374="WON-EW",((((F374-1)*J374)*'results log'!$B$2)+('results log'!$B$2*(F374-1))),IF(M374="WON",((((F374-1)*J374)*'results log'!$B$2)+('results log'!$B$2*(F374-1))),IF(M374="PLACED",((((F374-1)*J374)*'results log'!$B$2)-'results log'!$B$2),IF(J374=0,-'results log'!$B$2,IF(J374=0,-'results log'!$B$2,-('results log'!$B$2*2)))))))*E374))</f>
        <v>0</v>
      </c>
      <c r="Q374" s="27">
        <f>IF(ISBLANK(M374),,IF(ISBLANK(G374),,(IF(M374="WON-EW",((((N374-1)*J374)*'results log'!$B$2)+('results log'!$B$2*(N374-1))),IF(M374="WON",((((N374-1)*J374)*'results log'!$B$2)+('results log'!$B$2*(N374-1))),IF(M374="PLACED",((((N374-1)*J374)*'results log'!$B$2)-'results log'!$B$2),IF(J374=0,-'results log'!$B$2,IF(J374=0,-'results log'!$B$2,-('results log'!$B$2*2)))))))*E374))</f>
        <v>0</v>
      </c>
      <c r="R374" s="27">
        <f>IF(ISBLANK(M374),,IF(U374&lt;&gt;1,((IF(M374="WON-EW",(((K374-1)*'results log'!$B$2)*(1-$B$3))+(((L374-1)*'results log'!$B$2)*(1-$B$3)),IF(M374="WON",(((K374-1)*'results log'!$B$2)*(1-$B$3)),IF(M374="PLACED",(((L374-1)*'results log'!$B$2)*(1-$B$3))-'results log'!$B$2,IF(J374=0,-'results log'!$B$2,-('results log'!$B$2*2))))))*E374),0))</f>
        <v>0</v>
      </c>
      <c r="U374">
        <f t="shared" si="11"/>
        <v>1</v>
      </c>
    </row>
    <row r="375" spans="8:21" ht="16" x14ac:dyDescent="0.2">
      <c r="H375" s="22"/>
      <c r="I375" s="22"/>
      <c r="J375" s="22"/>
      <c r="M375" s="17"/>
      <c r="N375" s="26">
        <f>((G375-1)*(1-(IF(H375="no",0,'results log'!$B$3)))+1)</f>
        <v>5.0000000000000044E-2</v>
      </c>
      <c r="O375" s="26">
        <f t="shared" si="12"/>
        <v>0</v>
      </c>
      <c r="P375" s="28">
        <f>IF(ISBLANK(M375),,IF(ISBLANK(F375),,(IF(M375="WON-EW",((((F375-1)*J375)*'results log'!$B$2)+('results log'!$B$2*(F375-1))),IF(M375="WON",((((F375-1)*J375)*'results log'!$B$2)+('results log'!$B$2*(F375-1))),IF(M375="PLACED",((((F375-1)*J375)*'results log'!$B$2)-'results log'!$B$2),IF(J375=0,-'results log'!$B$2,IF(J375=0,-'results log'!$B$2,-('results log'!$B$2*2)))))))*E375))</f>
        <v>0</v>
      </c>
      <c r="Q375" s="27">
        <f>IF(ISBLANK(M375),,IF(ISBLANK(G375),,(IF(M375="WON-EW",((((N375-1)*J375)*'results log'!$B$2)+('results log'!$B$2*(N375-1))),IF(M375="WON",((((N375-1)*J375)*'results log'!$B$2)+('results log'!$B$2*(N375-1))),IF(M375="PLACED",((((N375-1)*J375)*'results log'!$B$2)-'results log'!$B$2),IF(J375=0,-'results log'!$B$2,IF(J375=0,-'results log'!$B$2,-('results log'!$B$2*2)))))))*E375))</f>
        <v>0</v>
      </c>
      <c r="R375" s="27">
        <f>IF(ISBLANK(M375),,IF(U375&lt;&gt;1,((IF(M375="WON-EW",(((K375-1)*'results log'!$B$2)*(1-$B$3))+(((L375-1)*'results log'!$B$2)*(1-$B$3)),IF(M375="WON",(((K375-1)*'results log'!$B$2)*(1-$B$3)),IF(M375="PLACED",(((L375-1)*'results log'!$B$2)*(1-$B$3))-'results log'!$B$2,IF(J375=0,-'results log'!$B$2,-('results log'!$B$2*2))))))*E375),0))</f>
        <v>0</v>
      </c>
      <c r="U375">
        <f t="shared" si="11"/>
        <v>1</v>
      </c>
    </row>
    <row r="376" spans="8:21" ht="16" x14ac:dyDescent="0.2">
      <c r="H376" s="22"/>
      <c r="I376" s="22"/>
      <c r="J376" s="22"/>
      <c r="M376" s="17"/>
      <c r="N376" s="26">
        <f>((G376-1)*(1-(IF(H376="no",0,'results log'!$B$3)))+1)</f>
        <v>5.0000000000000044E-2</v>
      </c>
      <c r="O376" s="26">
        <f t="shared" si="12"/>
        <v>0</v>
      </c>
      <c r="P376" s="28">
        <f>IF(ISBLANK(M376),,IF(ISBLANK(F376),,(IF(M376="WON-EW",((((F376-1)*J376)*'results log'!$B$2)+('results log'!$B$2*(F376-1))),IF(M376="WON",((((F376-1)*J376)*'results log'!$B$2)+('results log'!$B$2*(F376-1))),IF(M376="PLACED",((((F376-1)*J376)*'results log'!$B$2)-'results log'!$B$2),IF(J376=0,-'results log'!$B$2,IF(J376=0,-'results log'!$B$2,-('results log'!$B$2*2)))))))*E376))</f>
        <v>0</v>
      </c>
      <c r="Q376" s="27">
        <f>IF(ISBLANK(M376),,IF(ISBLANK(G376),,(IF(M376="WON-EW",((((N376-1)*J376)*'results log'!$B$2)+('results log'!$B$2*(N376-1))),IF(M376="WON",((((N376-1)*J376)*'results log'!$B$2)+('results log'!$B$2*(N376-1))),IF(M376="PLACED",((((N376-1)*J376)*'results log'!$B$2)-'results log'!$B$2),IF(J376=0,-'results log'!$B$2,IF(J376=0,-'results log'!$B$2,-('results log'!$B$2*2)))))))*E376))</f>
        <v>0</v>
      </c>
      <c r="R376" s="27">
        <f>IF(ISBLANK(M376),,IF(U376&lt;&gt;1,((IF(M376="WON-EW",(((K376-1)*'results log'!$B$2)*(1-$B$3))+(((L376-1)*'results log'!$B$2)*(1-$B$3)),IF(M376="WON",(((K376-1)*'results log'!$B$2)*(1-$B$3)),IF(M376="PLACED",(((L376-1)*'results log'!$B$2)*(1-$B$3))-'results log'!$B$2,IF(J376=0,-'results log'!$B$2,-('results log'!$B$2*2))))))*E376),0))</f>
        <v>0</v>
      </c>
      <c r="U376">
        <f t="shared" si="11"/>
        <v>1</v>
      </c>
    </row>
    <row r="377" spans="8:21" ht="16" x14ac:dyDescent="0.2">
      <c r="H377" s="22"/>
      <c r="I377" s="22"/>
      <c r="J377" s="22"/>
      <c r="M377" s="17"/>
      <c r="N377" s="26">
        <f>((G377-1)*(1-(IF(H377="no",0,'results log'!$B$3)))+1)</f>
        <v>5.0000000000000044E-2</v>
      </c>
      <c r="O377" s="26">
        <f t="shared" si="12"/>
        <v>0</v>
      </c>
      <c r="P377" s="28">
        <f>IF(ISBLANK(M377),,IF(ISBLANK(F377),,(IF(M377="WON-EW",((((F377-1)*J377)*'results log'!$B$2)+('results log'!$B$2*(F377-1))),IF(M377="WON",((((F377-1)*J377)*'results log'!$B$2)+('results log'!$B$2*(F377-1))),IF(M377="PLACED",((((F377-1)*J377)*'results log'!$B$2)-'results log'!$B$2),IF(J377=0,-'results log'!$B$2,IF(J377=0,-'results log'!$B$2,-('results log'!$B$2*2)))))))*E377))</f>
        <v>0</v>
      </c>
      <c r="Q377" s="27">
        <f>IF(ISBLANK(M377),,IF(ISBLANK(G377),,(IF(M377="WON-EW",((((N377-1)*J377)*'results log'!$B$2)+('results log'!$B$2*(N377-1))),IF(M377="WON",((((N377-1)*J377)*'results log'!$B$2)+('results log'!$B$2*(N377-1))),IF(M377="PLACED",((((N377-1)*J377)*'results log'!$B$2)-'results log'!$B$2),IF(J377=0,-'results log'!$B$2,IF(J377=0,-'results log'!$B$2,-('results log'!$B$2*2)))))))*E377))</f>
        <v>0</v>
      </c>
      <c r="R377" s="27">
        <f>IF(ISBLANK(M377),,IF(U377&lt;&gt;1,((IF(M377="WON-EW",(((K377-1)*'results log'!$B$2)*(1-$B$3))+(((L377-1)*'results log'!$B$2)*(1-$B$3)),IF(M377="WON",(((K377-1)*'results log'!$B$2)*(1-$B$3)),IF(M377="PLACED",(((L377-1)*'results log'!$B$2)*(1-$B$3))-'results log'!$B$2,IF(J377=0,-'results log'!$B$2,-('results log'!$B$2*2))))))*E377),0))</f>
        <v>0</v>
      </c>
      <c r="U377">
        <f t="shared" si="11"/>
        <v>1</v>
      </c>
    </row>
    <row r="378" spans="8:21" ht="16" x14ac:dyDescent="0.2">
      <c r="H378" s="22"/>
      <c r="I378" s="22"/>
      <c r="J378" s="22"/>
      <c r="M378" s="17"/>
      <c r="N378" s="26">
        <f>((G378-1)*(1-(IF(H378="no",0,'results log'!$B$3)))+1)</f>
        <v>5.0000000000000044E-2</v>
      </c>
      <c r="O378" s="26">
        <f t="shared" si="12"/>
        <v>0</v>
      </c>
      <c r="P378" s="28">
        <f>IF(ISBLANK(M378),,IF(ISBLANK(F378),,(IF(M378="WON-EW",((((F378-1)*J378)*'results log'!$B$2)+('results log'!$B$2*(F378-1))),IF(M378="WON",((((F378-1)*J378)*'results log'!$B$2)+('results log'!$B$2*(F378-1))),IF(M378="PLACED",((((F378-1)*J378)*'results log'!$B$2)-'results log'!$B$2),IF(J378=0,-'results log'!$B$2,IF(J378=0,-'results log'!$B$2,-('results log'!$B$2*2)))))))*E378))</f>
        <v>0</v>
      </c>
      <c r="Q378" s="27">
        <f>IF(ISBLANK(M378),,IF(ISBLANK(G378),,(IF(M378="WON-EW",((((N378-1)*J378)*'results log'!$B$2)+('results log'!$B$2*(N378-1))),IF(M378="WON",((((N378-1)*J378)*'results log'!$B$2)+('results log'!$B$2*(N378-1))),IF(M378="PLACED",((((N378-1)*J378)*'results log'!$B$2)-'results log'!$B$2),IF(J378=0,-'results log'!$B$2,IF(J378=0,-'results log'!$B$2,-('results log'!$B$2*2)))))))*E378))</f>
        <v>0</v>
      </c>
      <c r="R378" s="27">
        <f>IF(ISBLANK(M378),,IF(U378&lt;&gt;1,((IF(M378="WON-EW",(((K378-1)*'results log'!$B$2)*(1-$B$3))+(((L378-1)*'results log'!$B$2)*(1-$B$3)),IF(M378="WON",(((K378-1)*'results log'!$B$2)*(1-$B$3)),IF(M378="PLACED",(((L378-1)*'results log'!$B$2)*(1-$B$3))-'results log'!$B$2,IF(J378=0,-'results log'!$B$2,-('results log'!$B$2*2))))))*E378),0))</f>
        <v>0</v>
      </c>
      <c r="U378">
        <f t="shared" si="11"/>
        <v>1</v>
      </c>
    </row>
    <row r="379" spans="8:21" ht="16" x14ac:dyDescent="0.2">
      <c r="H379" s="22"/>
      <c r="I379" s="22"/>
      <c r="J379" s="22"/>
      <c r="M379" s="17"/>
      <c r="N379" s="26">
        <f>((G379-1)*(1-(IF(H379="no",0,'results log'!$B$3)))+1)</f>
        <v>5.0000000000000044E-2</v>
      </c>
      <c r="O379" s="26">
        <f t="shared" si="12"/>
        <v>0</v>
      </c>
      <c r="P379" s="28">
        <f>IF(ISBLANK(M379),,IF(ISBLANK(F379),,(IF(M379="WON-EW",((((F379-1)*J379)*'results log'!$B$2)+('results log'!$B$2*(F379-1))),IF(M379="WON",((((F379-1)*J379)*'results log'!$B$2)+('results log'!$B$2*(F379-1))),IF(M379="PLACED",((((F379-1)*J379)*'results log'!$B$2)-'results log'!$B$2),IF(J379=0,-'results log'!$B$2,IF(J379=0,-'results log'!$B$2,-('results log'!$B$2*2)))))))*E379))</f>
        <v>0</v>
      </c>
      <c r="Q379" s="27">
        <f>IF(ISBLANK(M379),,IF(ISBLANK(G379),,(IF(M379="WON-EW",((((N379-1)*J379)*'results log'!$B$2)+('results log'!$B$2*(N379-1))),IF(M379="WON",((((N379-1)*J379)*'results log'!$B$2)+('results log'!$B$2*(N379-1))),IF(M379="PLACED",((((N379-1)*J379)*'results log'!$B$2)-'results log'!$B$2),IF(J379=0,-'results log'!$B$2,IF(J379=0,-'results log'!$B$2,-('results log'!$B$2*2)))))))*E379))</f>
        <v>0</v>
      </c>
      <c r="R379" s="27">
        <f>IF(ISBLANK(M379),,IF(U379&lt;&gt;1,((IF(M379="WON-EW",(((K379-1)*'results log'!$B$2)*(1-$B$3))+(((L379-1)*'results log'!$B$2)*(1-$B$3)),IF(M379="WON",(((K379-1)*'results log'!$B$2)*(1-$B$3)),IF(M379="PLACED",(((L379-1)*'results log'!$B$2)*(1-$B$3))-'results log'!$B$2,IF(J379=0,-'results log'!$B$2,-('results log'!$B$2*2))))))*E379),0))</f>
        <v>0</v>
      </c>
      <c r="U379">
        <f t="shared" si="11"/>
        <v>1</v>
      </c>
    </row>
    <row r="380" spans="8:21" ht="16" x14ac:dyDescent="0.2">
      <c r="H380" s="22"/>
      <c r="I380" s="22"/>
      <c r="J380" s="22"/>
      <c r="M380" s="17"/>
      <c r="N380" s="26">
        <f>((G380-1)*(1-(IF(H380="no",0,'results log'!$B$3)))+1)</f>
        <v>5.0000000000000044E-2</v>
      </c>
      <c r="O380" s="26">
        <f t="shared" si="12"/>
        <v>0</v>
      </c>
      <c r="P380" s="28">
        <f>IF(ISBLANK(M380),,IF(ISBLANK(F380),,(IF(M380="WON-EW",((((F380-1)*J380)*'results log'!$B$2)+('results log'!$B$2*(F380-1))),IF(M380="WON",((((F380-1)*J380)*'results log'!$B$2)+('results log'!$B$2*(F380-1))),IF(M380="PLACED",((((F380-1)*J380)*'results log'!$B$2)-'results log'!$B$2),IF(J380=0,-'results log'!$B$2,IF(J380=0,-'results log'!$B$2,-('results log'!$B$2*2)))))))*E380))</f>
        <v>0</v>
      </c>
      <c r="Q380" s="27">
        <f>IF(ISBLANK(M380),,IF(ISBLANK(G380),,(IF(M380="WON-EW",((((N380-1)*J380)*'results log'!$B$2)+('results log'!$B$2*(N380-1))),IF(M380="WON",((((N380-1)*J380)*'results log'!$B$2)+('results log'!$B$2*(N380-1))),IF(M380="PLACED",((((N380-1)*J380)*'results log'!$B$2)-'results log'!$B$2),IF(J380=0,-'results log'!$B$2,IF(J380=0,-'results log'!$B$2,-('results log'!$B$2*2)))))))*E380))</f>
        <v>0</v>
      </c>
      <c r="R380" s="27">
        <f>IF(ISBLANK(M380),,IF(U380&lt;&gt;1,((IF(M380="WON-EW",(((K380-1)*'results log'!$B$2)*(1-$B$3))+(((L380-1)*'results log'!$B$2)*(1-$B$3)),IF(M380="WON",(((K380-1)*'results log'!$B$2)*(1-$B$3)),IF(M380="PLACED",(((L380-1)*'results log'!$B$2)*(1-$B$3))-'results log'!$B$2,IF(J380=0,-'results log'!$B$2,-('results log'!$B$2*2))))))*E380),0))</f>
        <v>0</v>
      </c>
      <c r="U380">
        <f t="shared" si="11"/>
        <v>1</v>
      </c>
    </row>
    <row r="381" spans="8:21" ht="16" x14ac:dyDescent="0.2">
      <c r="H381" s="22"/>
      <c r="I381" s="22"/>
      <c r="J381" s="22"/>
      <c r="M381" s="17"/>
      <c r="N381" s="26">
        <f>((G381-1)*(1-(IF(H381="no",0,'results log'!$B$3)))+1)</f>
        <v>5.0000000000000044E-2</v>
      </c>
      <c r="O381" s="26">
        <f t="shared" si="12"/>
        <v>0</v>
      </c>
      <c r="P381" s="28">
        <f>IF(ISBLANK(M381),,IF(ISBLANK(F381),,(IF(M381="WON-EW",((((F381-1)*J381)*'results log'!$B$2)+('results log'!$B$2*(F381-1))),IF(M381="WON",((((F381-1)*J381)*'results log'!$B$2)+('results log'!$B$2*(F381-1))),IF(M381="PLACED",((((F381-1)*J381)*'results log'!$B$2)-'results log'!$B$2),IF(J381=0,-'results log'!$B$2,IF(J381=0,-'results log'!$B$2,-('results log'!$B$2*2)))))))*E381))</f>
        <v>0</v>
      </c>
      <c r="Q381" s="27">
        <f>IF(ISBLANK(M381),,IF(ISBLANK(G381),,(IF(M381="WON-EW",((((N381-1)*J381)*'results log'!$B$2)+('results log'!$B$2*(N381-1))),IF(M381="WON",((((N381-1)*J381)*'results log'!$B$2)+('results log'!$B$2*(N381-1))),IF(M381="PLACED",((((N381-1)*J381)*'results log'!$B$2)-'results log'!$B$2),IF(J381=0,-'results log'!$B$2,IF(J381=0,-'results log'!$B$2,-('results log'!$B$2*2)))))))*E381))</f>
        <v>0</v>
      </c>
      <c r="R381" s="27">
        <f>IF(ISBLANK(M381),,IF(U381&lt;&gt;1,((IF(M381="WON-EW",(((K381-1)*'results log'!$B$2)*(1-$B$3))+(((L381-1)*'results log'!$B$2)*(1-$B$3)),IF(M381="WON",(((K381-1)*'results log'!$B$2)*(1-$B$3)),IF(M381="PLACED",(((L381-1)*'results log'!$B$2)*(1-$B$3))-'results log'!$B$2,IF(J381=0,-'results log'!$B$2,-('results log'!$B$2*2))))))*E381),0))</f>
        <v>0</v>
      </c>
      <c r="U381">
        <f t="shared" si="11"/>
        <v>1</v>
      </c>
    </row>
    <row r="382" spans="8:21" ht="16" x14ac:dyDescent="0.2">
      <c r="H382" s="22"/>
      <c r="I382" s="22"/>
      <c r="J382" s="22"/>
      <c r="M382" s="17"/>
      <c r="N382" s="26">
        <f>((G382-1)*(1-(IF(H382="no",0,'results log'!$B$3)))+1)</f>
        <v>5.0000000000000044E-2</v>
      </c>
      <c r="O382" s="26">
        <f t="shared" si="12"/>
        <v>0</v>
      </c>
      <c r="P382" s="28">
        <f>IF(ISBLANK(M382),,IF(ISBLANK(F382),,(IF(M382="WON-EW",((((F382-1)*J382)*'results log'!$B$2)+('results log'!$B$2*(F382-1))),IF(M382="WON",((((F382-1)*J382)*'results log'!$B$2)+('results log'!$B$2*(F382-1))),IF(M382="PLACED",((((F382-1)*J382)*'results log'!$B$2)-'results log'!$B$2),IF(J382=0,-'results log'!$B$2,IF(J382=0,-'results log'!$B$2,-('results log'!$B$2*2)))))))*E382))</f>
        <v>0</v>
      </c>
      <c r="Q382" s="27">
        <f>IF(ISBLANK(M382),,IF(ISBLANK(G382),,(IF(M382="WON-EW",((((N382-1)*J382)*'results log'!$B$2)+('results log'!$B$2*(N382-1))),IF(M382="WON",((((N382-1)*J382)*'results log'!$B$2)+('results log'!$B$2*(N382-1))),IF(M382="PLACED",((((N382-1)*J382)*'results log'!$B$2)-'results log'!$B$2),IF(J382=0,-'results log'!$B$2,IF(J382=0,-'results log'!$B$2,-('results log'!$B$2*2)))))))*E382))</f>
        <v>0</v>
      </c>
      <c r="R382" s="27">
        <f>IF(ISBLANK(M382),,IF(U382&lt;&gt;1,((IF(M382="WON-EW",(((K382-1)*'results log'!$B$2)*(1-$B$3))+(((L382-1)*'results log'!$B$2)*(1-$B$3)),IF(M382="WON",(((K382-1)*'results log'!$B$2)*(1-$B$3)),IF(M382="PLACED",(((L382-1)*'results log'!$B$2)*(1-$B$3))-'results log'!$B$2,IF(J382=0,-'results log'!$B$2,-('results log'!$B$2*2))))))*E382),0))</f>
        <v>0</v>
      </c>
      <c r="U382">
        <f t="shared" si="11"/>
        <v>1</v>
      </c>
    </row>
    <row r="383" spans="8:21" ht="16" x14ac:dyDescent="0.2">
      <c r="H383" s="22"/>
      <c r="I383" s="22"/>
      <c r="J383" s="22"/>
      <c r="M383" s="17"/>
      <c r="N383" s="26">
        <f>((G383-1)*(1-(IF(H383="no",0,'results log'!$B$3)))+1)</f>
        <v>5.0000000000000044E-2</v>
      </c>
      <c r="O383" s="26">
        <f t="shared" si="12"/>
        <v>0</v>
      </c>
      <c r="P383" s="28">
        <f>IF(ISBLANK(M383),,IF(ISBLANK(F383),,(IF(M383="WON-EW",((((F383-1)*J383)*'results log'!$B$2)+('results log'!$B$2*(F383-1))),IF(M383="WON",((((F383-1)*J383)*'results log'!$B$2)+('results log'!$B$2*(F383-1))),IF(M383="PLACED",((((F383-1)*J383)*'results log'!$B$2)-'results log'!$B$2),IF(J383=0,-'results log'!$B$2,IF(J383=0,-'results log'!$B$2,-('results log'!$B$2*2)))))))*E383))</f>
        <v>0</v>
      </c>
      <c r="Q383" s="27">
        <f>IF(ISBLANK(M383),,IF(ISBLANK(G383),,(IF(M383="WON-EW",((((N383-1)*J383)*'results log'!$B$2)+('results log'!$B$2*(N383-1))),IF(M383="WON",((((N383-1)*J383)*'results log'!$B$2)+('results log'!$B$2*(N383-1))),IF(M383="PLACED",((((N383-1)*J383)*'results log'!$B$2)-'results log'!$B$2),IF(J383=0,-'results log'!$B$2,IF(J383=0,-'results log'!$B$2,-('results log'!$B$2*2)))))))*E383))</f>
        <v>0</v>
      </c>
      <c r="R383" s="27">
        <f>IF(ISBLANK(M383),,IF(U383&lt;&gt;1,((IF(M383="WON-EW",(((K383-1)*'results log'!$B$2)*(1-$B$3))+(((L383-1)*'results log'!$B$2)*(1-$B$3)),IF(M383="WON",(((K383-1)*'results log'!$B$2)*(1-$B$3)),IF(M383="PLACED",(((L383-1)*'results log'!$B$2)*(1-$B$3))-'results log'!$B$2,IF(J383=0,-'results log'!$B$2,-('results log'!$B$2*2))))))*E383),0))</f>
        <v>0</v>
      </c>
      <c r="U383">
        <f t="shared" si="11"/>
        <v>1</v>
      </c>
    </row>
    <row r="384" spans="8:21" ht="16" x14ac:dyDescent="0.2">
      <c r="H384" s="22"/>
      <c r="I384" s="22"/>
      <c r="J384" s="22"/>
      <c r="M384" s="17"/>
      <c r="N384" s="26">
        <f>((G384-1)*(1-(IF(H384="no",0,'results log'!$B$3)))+1)</f>
        <v>5.0000000000000044E-2</v>
      </c>
      <c r="O384" s="26">
        <f t="shared" si="12"/>
        <v>0</v>
      </c>
      <c r="P384" s="28">
        <f>IF(ISBLANK(M384),,IF(ISBLANK(F384),,(IF(M384="WON-EW",((((F384-1)*J384)*'results log'!$B$2)+('results log'!$B$2*(F384-1))),IF(M384="WON",((((F384-1)*J384)*'results log'!$B$2)+('results log'!$B$2*(F384-1))),IF(M384="PLACED",((((F384-1)*J384)*'results log'!$B$2)-'results log'!$B$2),IF(J384=0,-'results log'!$B$2,IF(J384=0,-'results log'!$B$2,-('results log'!$B$2*2)))))))*E384))</f>
        <v>0</v>
      </c>
      <c r="Q384" s="27">
        <f>IF(ISBLANK(M384),,IF(ISBLANK(G384),,(IF(M384="WON-EW",((((N384-1)*J384)*'results log'!$B$2)+('results log'!$B$2*(N384-1))),IF(M384="WON",((((N384-1)*J384)*'results log'!$B$2)+('results log'!$B$2*(N384-1))),IF(M384="PLACED",((((N384-1)*J384)*'results log'!$B$2)-'results log'!$B$2),IF(J384=0,-'results log'!$B$2,IF(J384=0,-'results log'!$B$2,-('results log'!$B$2*2)))))))*E384))</f>
        <v>0</v>
      </c>
      <c r="R384" s="27">
        <f>IF(ISBLANK(M384),,IF(U384&lt;&gt;1,((IF(M384="WON-EW",(((K384-1)*'results log'!$B$2)*(1-$B$3))+(((L384-1)*'results log'!$B$2)*(1-$B$3)),IF(M384="WON",(((K384-1)*'results log'!$B$2)*(1-$B$3)),IF(M384="PLACED",(((L384-1)*'results log'!$B$2)*(1-$B$3))-'results log'!$B$2,IF(J384=0,-'results log'!$B$2,-('results log'!$B$2*2))))))*E384),0))</f>
        <v>0</v>
      </c>
      <c r="U384">
        <f t="shared" si="11"/>
        <v>1</v>
      </c>
    </row>
    <row r="385" spans="8:21" ht="16" x14ac:dyDescent="0.2">
      <c r="H385" s="22"/>
      <c r="I385" s="22"/>
      <c r="J385" s="22"/>
      <c r="M385" s="17"/>
      <c r="N385" s="26">
        <f>((G385-1)*(1-(IF(H385="no",0,'results log'!$B$3)))+1)</f>
        <v>5.0000000000000044E-2</v>
      </c>
      <c r="O385" s="26">
        <f t="shared" si="12"/>
        <v>0</v>
      </c>
      <c r="P385" s="28">
        <f>IF(ISBLANK(M385),,IF(ISBLANK(F385),,(IF(M385="WON-EW",((((F385-1)*J385)*'results log'!$B$2)+('results log'!$B$2*(F385-1))),IF(M385="WON",((((F385-1)*J385)*'results log'!$B$2)+('results log'!$B$2*(F385-1))),IF(M385="PLACED",((((F385-1)*J385)*'results log'!$B$2)-'results log'!$B$2),IF(J385=0,-'results log'!$B$2,IF(J385=0,-'results log'!$B$2,-('results log'!$B$2*2)))))))*E385))</f>
        <v>0</v>
      </c>
      <c r="Q385" s="27">
        <f>IF(ISBLANK(M385),,IF(ISBLANK(G385),,(IF(M385="WON-EW",((((N385-1)*J385)*'results log'!$B$2)+('results log'!$B$2*(N385-1))),IF(M385="WON",((((N385-1)*J385)*'results log'!$B$2)+('results log'!$B$2*(N385-1))),IF(M385="PLACED",((((N385-1)*J385)*'results log'!$B$2)-'results log'!$B$2),IF(J385=0,-'results log'!$B$2,IF(J385=0,-'results log'!$B$2,-('results log'!$B$2*2)))))))*E385))</f>
        <v>0</v>
      </c>
      <c r="R385" s="27">
        <f>IF(ISBLANK(M385),,IF(U385&lt;&gt;1,((IF(M385="WON-EW",(((K385-1)*'results log'!$B$2)*(1-$B$3))+(((L385-1)*'results log'!$B$2)*(1-$B$3)),IF(M385="WON",(((K385-1)*'results log'!$B$2)*(1-$B$3)),IF(M385="PLACED",(((L385-1)*'results log'!$B$2)*(1-$B$3))-'results log'!$B$2,IF(J385=0,-'results log'!$B$2,-('results log'!$B$2*2))))))*E385),0))</f>
        <v>0</v>
      </c>
      <c r="U385">
        <f t="shared" si="11"/>
        <v>1</v>
      </c>
    </row>
    <row r="386" spans="8:21" ht="16" x14ac:dyDescent="0.2">
      <c r="H386" s="22"/>
      <c r="I386" s="22"/>
      <c r="J386" s="22"/>
      <c r="M386" s="17"/>
      <c r="N386" s="26">
        <f>((G386-1)*(1-(IF(H386="no",0,'results log'!$B$3)))+1)</f>
        <v>5.0000000000000044E-2</v>
      </c>
      <c r="O386" s="26">
        <f t="shared" si="12"/>
        <v>0</v>
      </c>
      <c r="P386" s="28">
        <f>IF(ISBLANK(M386),,IF(ISBLANK(F386),,(IF(M386="WON-EW",((((F386-1)*J386)*'results log'!$B$2)+('results log'!$B$2*(F386-1))),IF(M386="WON",((((F386-1)*J386)*'results log'!$B$2)+('results log'!$B$2*(F386-1))),IF(M386="PLACED",((((F386-1)*J386)*'results log'!$B$2)-'results log'!$B$2),IF(J386=0,-'results log'!$B$2,IF(J386=0,-'results log'!$B$2,-('results log'!$B$2*2)))))))*E386))</f>
        <v>0</v>
      </c>
      <c r="Q386" s="27">
        <f>IF(ISBLANK(M386),,IF(ISBLANK(G386),,(IF(M386="WON-EW",((((N386-1)*J386)*'results log'!$B$2)+('results log'!$B$2*(N386-1))),IF(M386="WON",((((N386-1)*J386)*'results log'!$B$2)+('results log'!$B$2*(N386-1))),IF(M386="PLACED",((((N386-1)*J386)*'results log'!$B$2)-'results log'!$B$2),IF(J386=0,-'results log'!$B$2,IF(J386=0,-'results log'!$B$2,-('results log'!$B$2*2)))))))*E386))</f>
        <v>0</v>
      </c>
      <c r="R386" s="27">
        <f>IF(ISBLANK(M386),,IF(U386&lt;&gt;1,((IF(M386="WON-EW",(((K386-1)*'results log'!$B$2)*(1-$B$3))+(((L386-1)*'results log'!$B$2)*(1-$B$3)),IF(M386="WON",(((K386-1)*'results log'!$B$2)*(1-$B$3)),IF(M386="PLACED",(((L386-1)*'results log'!$B$2)*(1-$B$3))-'results log'!$B$2,IF(J386=0,-'results log'!$B$2,-('results log'!$B$2*2))))))*E386),0))</f>
        <v>0</v>
      </c>
      <c r="U386">
        <f t="shared" si="11"/>
        <v>1</v>
      </c>
    </row>
    <row r="387" spans="8:21" ht="16" x14ac:dyDescent="0.2">
      <c r="H387" s="22"/>
      <c r="I387" s="22"/>
      <c r="J387" s="22"/>
      <c r="M387" s="17"/>
      <c r="N387" s="26">
        <f>((G387-1)*(1-(IF(H387="no",0,'results log'!$B$3)))+1)</f>
        <v>5.0000000000000044E-2</v>
      </c>
      <c r="O387" s="26">
        <f t="shared" si="12"/>
        <v>0</v>
      </c>
      <c r="P387" s="28">
        <f>IF(ISBLANK(M387),,IF(ISBLANK(F387),,(IF(M387="WON-EW",((((F387-1)*J387)*'results log'!$B$2)+('results log'!$B$2*(F387-1))),IF(M387="WON",((((F387-1)*J387)*'results log'!$B$2)+('results log'!$B$2*(F387-1))),IF(M387="PLACED",((((F387-1)*J387)*'results log'!$B$2)-'results log'!$B$2),IF(J387=0,-'results log'!$B$2,IF(J387=0,-'results log'!$B$2,-('results log'!$B$2*2)))))))*E387))</f>
        <v>0</v>
      </c>
      <c r="Q387" s="27">
        <f>IF(ISBLANK(M387),,IF(ISBLANK(G387),,(IF(M387="WON-EW",((((N387-1)*J387)*'results log'!$B$2)+('results log'!$B$2*(N387-1))),IF(M387="WON",((((N387-1)*J387)*'results log'!$B$2)+('results log'!$B$2*(N387-1))),IF(M387="PLACED",((((N387-1)*J387)*'results log'!$B$2)-'results log'!$B$2),IF(J387=0,-'results log'!$B$2,IF(J387=0,-'results log'!$B$2,-('results log'!$B$2*2)))))))*E387))</f>
        <v>0</v>
      </c>
      <c r="R387" s="27">
        <f>IF(ISBLANK(M387),,IF(U387&lt;&gt;1,((IF(M387="WON-EW",(((K387-1)*'results log'!$B$2)*(1-$B$3))+(((L387-1)*'results log'!$B$2)*(1-$B$3)),IF(M387="WON",(((K387-1)*'results log'!$B$2)*(1-$B$3)),IF(M387="PLACED",(((L387-1)*'results log'!$B$2)*(1-$B$3))-'results log'!$B$2,IF(J387=0,-'results log'!$B$2,-('results log'!$B$2*2))))))*E387),0))</f>
        <v>0</v>
      </c>
      <c r="U387">
        <f t="shared" si="11"/>
        <v>1</v>
      </c>
    </row>
    <row r="388" spans="8:21" ht="16" x14ac:dyDescent="0.2">
      <c r="H388" s="22"/>
      <c r="I388" s="22"/>
      <c r="J388" s="22"/>
      <c r="M388" s="17"/>
      <c r="N388" s="26">
        <f>((G388-1)*(1-(IF(H388="no",0,'results log'!$B$3)))+1)</f>
        <v>5.0000000000000044E-2</v>
      </c>
      <c r="O388" s="26">
        <f t="shared" si="12"/>
        <v>0</v>
      </c>
      <c r="P388" s="28">
        <f>IF(ISBLANK(M388),,IF(ISBLANK(F388),,(IF(M388="WON-EW",((((F388-1)*J388)*'results log'!$B$2)+('results log'!$B$2*(F388-1))),IF(M388="WON",((((F388-1)*J388)*'results log'!$B$2)+('results log'!$B$2*(F388-1))),IF(M388="PLACED",((((F388-1)*J388)*'results log'!$B$2)-'results log'!$B$2),IF(J388=0,-'results log'!$B$2,IF(J388=0,-'results log'!$B$2,-('results log'!$B$2*2)))))))*E388))</f>
        <v>0</v>
      </c>
      <c r="Q388" s="27">
        <f>IF(ISBLANK(M388),,IF(ISBLANK(G388),,(IF(M388="WON-EW",((((N388-1)*J388)*'results log'!$B$2)+('results log'!$B$2*(N388-1))),IF(M388="WON",((((N388-1)*J388)*'results log'!$B$2)+('results log'!$B$2*(N388-1))),IF(M388="PLACED",((((N388-1)*J388)*'results log'!$B$2)-'results log'!$B$2),IF(J388=0,-'results log'!$B$2,IF(J388=0,-'results log'!$B$2,-('results log'!$B$2*2)))))))*E388))</f>
        <v>0</v>
      </c>
      <c r="R388" s="27">
        <f>IF(ISBLANK(M388),,IF(U388&lt;&gt;1,((IF(M388="WON-EW",(((K388-1)*'results log'!$B$2)*(1-$B$3))+(((L388-1)*'results log'!$B$2)*(1-$B$3)),IF(M388="WON",(((K388-1)*'results log'!$B$2)*(1-$B$3)),IF(M388="PLACED",(((L388-1)*'results log'!$B$2)*(1-$B$3))-'results log'!$B$2,IF(J388=0,-'results log'!$B$2,-('results log'!$B$2*2))))))*E388),0))</f>
        <v>0</v>
      </c>
      <c r="U388">
        <f t="shared" si="11"/>
        <v>1</v>
      </c>
    </row>
    <row r="389" spans="8:21" ht="16" x14ac:dyDescent="0.2">
      <c r="H389" s="22"/>
      <c r="I389" s="22"/>
      <c r="J389" s="22"/>
      <c r="M389" s="17"/>
      <c r="N389" s="26">
        <f>((G389-1)*(1-(IF(H389="no",0,'results log'!$B$3)))+1)</f>
        <v>5.0000000000000044E-2</v>
      </c>
      <c r="O389" s="26">
        <f t="shared" si="12"/>
        <v>0</v>
      </c>
      <c r="P389" s="28">
        <f>IF(ISBLANK(M389),,IF(ISBLANK(F389),,(IF(M389="WON-EW",((((F389-1)*J389)*'results log'!$B$2)+('results log'!$B$2*(F389-1))),IF(M389="WON",((((F389-1)*J389)*'results log'!$B$2)+('results log'!$B$2*(F389-1))),IF(M389="PLACED",((((F389-1)*J389)*'results log'!$B$2)-'results log'!$B$2),IF(J389=0,-'results log'!$B$2,IF(J389=0,-'results log'!$B$2,-('results log'!$B$2*2)))))))*E389))</f>
        <v>0</v>
      </c>
      <c r="Q389" s="27">
        <f>IF(ISBLANK(M389),,IF(ISBLANK(G389),,(IF(M389="WON-EW",((((N389-1)*J389)*'results log'!$B$2)+('results log'!$B$2*(N389-1))),IF(M389="WON",((((N389-1)*J389)*'results log'!$B$2)+('results log'!$B$2*(N389-1))),IF(M389="PLACED",((((N389-1)*J389)*'results log'!$B$2)-'results log'!$B$2),IF(J389=0,-'results log'!$B$2,IF(J389=0,-'results log'!$B$2,-('results log'!$B$2*2)))))))*E389))</f>
        <v>0</v>
      </c>
      <c r="R389" s="27">
        <f>IF(ISBLANK(M389),,IF(U389&lt;&gt;1,((IF(M389="WON-EW",(((K389-1)*'results log'!$B$2)*(1-$B$3))+(((L389-1)*'results log'!$B$2)*(1-$B$3)),IF(M389="WON",(((K389-1)*'results log'!$B$2)*(1-$B$3)),IF(M389="PLACED",(((L389-1)*'results log'!$B$2)*(1-$B$3))-'results log'!$B$2,IF(J389=0,-'results log'!$B$2,-('results log'!$B$2*2))))))*E389),0))</f>
        <v>0</v>
      </c>
      <c r="U389">
        <f t="shared" si="11"/>
        <v>1</v>
      </c>
    </row>
    <row r="390" spans="8:21" ht="16" x14ac:dyDescent="0.2">
      <c r="H390" s="22"/>
      <c r="I390" s="22"/>
      <c r="J390" s="22"/>
      <c r="M390" s="17"/>
      <c r="N390" s="26">
        <f>((G390-1)*(1-(IF(H390="no",0,'results log'!$B$3)))+1)</f>
        <v>5.0000000000000044E-2</v>
      </c>
      <c r="O390" s="26">
        <f t="shared" si="12"/>
        <v>0</v>
      </c>
      <c r="P390" s="28">
        <f>IF(ISBLANK(M390),,IF(ISBLANK(F390),,(IF(M390="WON-EW",((((F390-1)*J390)*'results log'!$B$2)+('results log'!$B$2*(F390-1))),IF(M390="WON",((((F390-1)*J390)*'results log'!$B$2)+('results log'!$B$2*(F390-1))),IF(M390="PLACED",((((F390-1)*J390)*'results log'!$B$2)-'results log'!$B$2),IF(J390=0,-'results log'!$B$2,IF(J390=0,-'results log'!$B$2,-('results log'!$B$2*2)))))))*E390))</f>
        <v>0</v>
      </c>
      <c r="Q390" s="27">
        <f>IF(ISBLANK(M390),,IF(ISBLANK(G390),,(IF(M390="WON-EW",((((N390-1)*J390)*'results log'!$B$2)+('results log'!$B$2*(N390-1))),IF(M390="WON",((((N390-1)*J390)*'results log'!$B$2)+('results log'!$B$2*(N390-1))),IF(M390="PLACED",((((N390-1)*J390)*'results log'!$B$2)-'results log'!$B$2),IF(J390=0,-'results log'!$B$2,IF(J390=0,-'results log'!$B$2,-('results log'!$B$2*2)))))))*E390))</f>
        <v>0</v>
      </c>
      <c r="R390" s="27">
        <f>IF(ISBLANK(M390),,IF(U390&lt;&gt;1,((IF(M390="WON-EW",(((K390-1)*'results log'!$B$2)*(1-$B$3))+(((L390-1)*'results log'!$B$2)*(1-$B$3)),IF(M390="WON",(((K390-1)*'results log'!$B$2)*(1-$B$3)),IF(M390="PLACED",(((L390-1)*'results log'!$B$2)*(1-$B$3))-'results log'!$B$2,IF(J390=0,-'results log'!$B$2,-('results log'!$B$2*2))))))*E390),0))</f>
        <v>0</v>
      </c>
      <c r="U390">
        <f t="shared" si="11"/>
        <v>1</v>
      </c>
    </row>
    <row r="391" spans="8:21" ht="16" x14ac:dyDescent="0.2">
      <c r="H391" s="22"/>
      <c r="I391" s="22"/>
      <c r="J391" s="22"/>
      <c r="M391" s="17"/>
      <c r="N391" s="26">
        <f>((G391-1)*(1-(IF(H391="no",0,'results log'!$B$3)))+1)</f>
        <v>5.0000000000000044E-2</v>
      </c>
      <c r="O391" s="26">
        <f t="shared" si="12"/>
        <v>0</v>
      </c>
      <c r="P391" s="28">
        <f>IF(ISBLANK(M391),,IF(ISBLANK(F391),,(IF(M391="WON-EW",((((F391-1)*J391)*'results log'!$B$2)+('results log'!$B$2*(F391-1))),IF(M391="WON",((((F391-1)*J391)*'results log'!$B$2)+('results log'!$B$2*(F391-1))),IF(M391="PLACED",((((F391-1)*J391)*'results log'!$B$2)-'results log'!$B$2),IF(J391=0,-'results log'!$B$2,IF(J391=0,-'results log'!$B$2,-('results log'!$B$2*2)))))))*E391))</f>
        <v>0</v>
      </c>
      <c r="Q391" s="27">
        <f>IF(ISBLANK(M391),,IF(ISBLANK(G391),,(IF(M391="WON-EW",((((N391-1)*J391)*'results log'!$B$2)+('results log'!$B$2*(N391-1))),IF(M391="WON",((((N391-1)*J391)*'results log'!$B$2)+('results log'!$B$2*(N391-1))),IF(M391="PLACED",((((N391-1)*J391)*'results log'!$B$2)-'results log'!$B$2),IF(J391=0,-'results log'!$B$2,IF(J391=0,-'results log'!$B$2,-('results log'!$B$2*2)))))))*E391))</f>
        <v>0</v>
      </c>
      <c r="R391" s="27">
        <f>IF(ISBLANK(M391),,IF(U391&lt;&gt;1,((IF(M391="WON-EW",(((K391-1)*'results log'!$B$2)*(1-$B$3))+(((L391-1)*'results log'!$B$2)*(1-$B$3)),IF(M391="WON",(((K391-1)*'results log'!$B$2)*(1-$B$3)),IF(M391="PLACED",(((L391-1)*'results log'!$B$2)*(1-$B$3))-'results log'!$B$2,IF(J391=0,-'results log'!$B$2,-('results log'!$B$2*2))))))*E391),0))</f>
        <v>0</v>
      </c>
      <c r="U391">
        <f t="shared" si="11"/>
        <v>1</v>
      </c>
    </row>
    <row r="392" spans="8:21" ht="16" x14ac:dyDescent="0.2">
      <c r="H392" s="22"/>
      <c r="I392" s="22"/>
      <c r="J392" s="22"/>
      <c r="M392" s="17"/>
      <c r="N392" s="26">
        <f>((G392-1)*(1-(IF(H392="no",0,'results log'!$B$3)))+1)</f>
        <v>5.0000000000000044E-2</v>
      </c>
      <c r="O392" s="26">
        <f t="shared" si="12"/>
        <v>0</v>
      </c>
      <c r="P392" s="28">
        <f>IF(ISBLANK(M392),,IF(ISBLANK(F392),,(IF(M392="WON-EW",((((F392-1)*J392)*'results log'!$B$2)+('results log'!$B$2*(F392-1))),IF(M392="WON",((((F392-1)*J392)*'results log'!$B$2)+('results log'!$B$2*(F392-1))),IF(M392="PLACED",((((F392-1)*J392)*'results log'!$B$2)-'results log'!$B$2),IF(J392=0,-'results log'!$B$2,IF(J392=0,-'results log'!$B$2,-('results log'!$B$2*2)))))))*E392))</f>
        <v>0</v>
      </c>
      <c r="Q392" s="27">
        <f>IF(ISBLANK(M392),,IF(ISBLANK(G392),,(IF(M392="WON-EW",((((N392-1)*J392)*'results log'!$B$2)+('results log'!$B$2*(N392-1))),IF(M392="WON",((((N392-1)*J392)*'results log'!$B$2)+('results log'!$B$2*(N392-1))),IF(M392="PLACED",((((N392-1)*J392)*'results log'!$B$2)-'results log'!$B$2),IF(J392=0,-'results log'!$B$2,IF(J392=0,-'results log'!$B$2,-('results log'!$B$2*2)))))))*E392))</f>
        <v>0</v>
      </c>
      <c r="R392" s="27">
        <f>IF(ISBLANK(M392),,IF(U392&lt;&gt;1,((IF(M392="WON-EW",(((K392-1)*'results log'!$B$2)*(1-$B$3))+(((L392-1)*'results log'!$B$2)*(1-$B$3)),IF(M392="WON",(((K392-1)*'results log'!$B$2)*(1-$B$3)),IF(M392="PLACED",(((L392-1)*'results log'!$B$2)*(1-$B$3))-'results log'!$B$2,IF(J392=0,-'results log'!$B$2,-('results log'!$B$2*2))))))*E392),0))</f>
        <v>0</v>
      </c>
      <c r="U392">
        <f t="shared" si="11"/>
        <v>1</v>
      </c>
    </row>
    <row r="393" spans="8:21" ht="16" x14ac:dyDescent="0.2">
      <c r="H393" s="22"/>
      <c r="I393" s="22"/>
      <c r="J393" s="22"/>
      <c r="M393" s="17"/>
      <c r="N393" s="26">
        <f>((G393-1)*(1-(IF(H393="no",0,'results log'!$B$3)))+1)</f>
        <v>5.0000000000000044E-2</v>
      </c>
      <c r="O393" s="26">
        <f t="shared" si="12"/>
        <v>0</v>
      </c>
      <c r="P393" s="28">
        <f>IF(ISBLANK(M393),,IF(ISBLANK(F393),,(IF(M393="WON-EW",((((F393-1)*J393)*'results log'!$B$2)+('results log'!$B$2*(F393-1))),IF(M393="WON",((((F393-1)*J393)*'results log'!$B$2)+('results log'!$B$2*(F393-1))),IF(M393="PLACED",((((F393-1)*J393)*'results log'!$B$2)-'results log'!$B$2),IF(J393=0,-'results log'!$B$2,IF(J393=0,-'results log'!$B$2,-('results log'!$B$2*2)))))))*E393))</f>
        <v>0</v>
      </c>
      <c r="Q393" s="27">
        <f>IF(ISBLANK(M393),,IF(ISBLANK(G393),,(IF(M393="WON-EW",((((N393-1)*J393)*'results log'!$B$2)+('results log'!$B$2*(N393-1))),IF(M393="WON",((((N393-1)*J393)*'results log'!$B$2)+('results log'!$B$2*(N393-1))),IF(M393="PLACED",((((N393-1)*J393)*'results log'!$B$2)-'results log'!$B$2),IF(J393=0,-'results log'!$B$2,IF(J393=0,-'results log'!$B$2,-('results log'!$B$2*2)))))))*E393))</f>
        <v>0</v>
      </c>
      <c r="R393" s="27">
        <f>IF(ISBLANK(M393),,IF(U393&lt;&gt;1,((IF(M393="WON-EW",(((K393-1)*'results log'!$B$2)*(1-$B$3))+(((L393-1)*'results log'!$B$2)*(1-$B$3)),IF(M393="WON",(((K393-1)*'results log'!$B$2)*(1-$B$3)),IF(M393="PLACED",(((L393-1)*'results log'!$B$2)*(1-$B$3))-'results log'!$B$2,IF(J393=0,-'results log'!$B$2,-('results log'!$B$2*2))))))*E393),0))</f>
        <v>0</v>
      </c>
      <c r="U393">
        <f t="shared" ref="U393:U456" si="13">IF(ISBLANK(K393),1,IF(ISBLANK(L393),2,99))</f>
        <v>1</v>
      </c>
    </row>
    <row r="394" spans="8:21" ht="16" x14ac:dyDescent="0.2">
      <c r="H394" s="22"/>
      <c r="I394" s="22"/>
      <c r="J394" s="22"/>
      <c r="M394" s="17"/>
      <c r="N394" s="26">
        <f>((G394-1)*(1-(IF(H394="no",0,'results log'!$B$3)))+1)</f>
        <v>5.0000000000000044E-2</v>
      </c>
      <c r="O394" s="26">
        <f t="shared" si="12"/>
        <v>0</v>
      </c>
      <c r="P394" s="28">
        <f>IF(ISBLANK(M394),,IF(ISBLANK(F394),,(IF(M394="WON-EW",((((F394-1)*J394)*'results log'!$B$2)+('results log'!$B$2*(F394-1))),IF(M394="WON",((((F394-1)*J394)*'results log'!$B$2)+('results log'!$B$2*(F394-1))),IF(M394="PLACED",((((F394-1)*J394)*'results log'!$B$2)-'results log'!$B$2),IF(J394=0,-'results log'!$B$2,IF(J394=0,-'results log'!$B$2,-('results log'!$B$2*2)))))))*E394))</f>
        <v>0</v>
      </c>
      <c r="Q394" s="27">
        <f>IF(ISBLANK(M394),,IF(ISBLANK(G394),,(IF(M394="WON-EW",((((N394-1)*J394)*'results log'!$B$2)+('results log'!$B$2*(N394-1))),IF(M394="WON",((((N394-1)*J394)*'results log'!$B$2)+('results log'!$B$2*(N394-1))),IF(M394="PLACED",((((N394-1)*J394)*'results log'!$B$2)-'results log'!$B$2),IF(J394=0,-'results log'!$B$2,IF(J394=0,-'results log'!$B$2,-('results log'!$B$2*2)))))))*E394))</f>
        <v>0</v>
      </c>
      <c r="R394" s="27">
        <f>IF(ISBLANK(M394),,IF(U394&lt;&gt;1,((IF(M394="WON-EW",(((K394-1)*'results log'!$B$2)*(1-$B$3))+(((L394-1)*'results log'!$B$2)*(1-$B$3)),IF(M394="WON",(((K394-1)*'results log'!$B$2)*(1-$B$3)),IF(M394="PLACED",(((L394-1)*'results log'!$B$2)*(1-$B$3))-'results log'!$B$2,IF(J394=0,-'results log'!$B$2,-('results log'!$B$2*2))))))*E394),0))</f>
        <v>0</v>
      </c>
      <c r="U394">
        <f t="shared" si="13"/>
        <v>1</v>
      </c>
    </row>
    <row r="395" spans="8:21" ht="16" x14ac:dyDescent="0.2">
      <c r="H395" s="22"/>
      <c r="I395" s="22"/>
      <c r="J395" s="22"/>
      <c r="M395" s="17"/>
      <c r="N395" s="26">
        <f>((G395-1)*(1-(IF(H395="no",0,'results log'!$B$3)))+1)</f>
        <v>5.0000000000000044E-2</v>
      </c>
      <c r="O395" s="26">
        <f t="shared" si="12"/>
        <v>0</v>
      </c>
      <c r="P395" s="28">
        <f>IF(ISBLANK(M395),,IF(ISBLANK(F395),,(IF(M395="WON-EW",((((F395-1)*J395)*'results log'!$B$2)+('results log'!$B$2*(F395-1))),IF(M395="WON",((((F395-1)*J395)*'results log'!$B$2)+('results log'!$B$2*(F395-1))),IF(M395="PLACED",((((F395-1)*J395)*'results log'!$B$2)-'results log'!$B$2),IF(J395=0,-'results log'!$B$2,IF(J395=0,-'results log'!$B$2,-('results log'!$B$2*2)))))))*E395))</f>
        <v>0</v>
      </c>
      <c r="Q395" s="27">
        <f>IF(ISBLANK(M395),,IF(ISBLANK(G395),,(IF(M395="WON-EW",((((N395-1)*J395)*'results log'!$B$2)+('results log'!$B$2*(N395-1))),IF(M395="WON",((((N395-1)*J395)*'results log'!$B$2)+('results log'!$B$2*(N395-1))),IF(M395="PLACED",((((N395-1)*J395)*'results log'!$B$2)-'results log'!$B$2),IF(J395=0,-'results log'!$B$2,IF(J395=0,-'results log'!$B$2,-('results log'!$B$2*2)))))))*E395))</f>
        <v>0</v>
      </c>
      <c r="R395" s="27">
        <f>IF(ISBLANK(M395),,IF(U395&lt;&gt;1,((IF(M395="WON-EW",(((K395-1)*'results log'!$B$2)*(1-$B$3))+(((L395-1)*'results log'!$B$2)*(1-$B$3)),IF(M395="WON",(((K395-1)*'results log'!$B$2)*(1-$B$3)),IF(M395="PLACED",(((L395-1)*'results log'!$B$2)*(1-$B$3))-'results log'!$B$2,IF(J395=0,-'results log'!$B$2,-('results log'!$B$2*2))))))*E395),0))</f>
        <v>0</v>
      </c>
      <c r="U395">
        <f t="shared" si="13"/>
        <v>1</v>
      </c>
    </row>
    <row r="396" spans="8:21" ht="16" x14ac:dyDescent="0.2">
      <c r="H396" s="22"/>
      <c r="I396" s="22"/>
      <c r="J396" s="22"/>
      <c r="M396" s="17"/>
      <c r="N396" s="26">
        <f>((G396-1)*(1-(IF(H396="no",0,'results log'!$B$3)))+1)</f>
        <v>5.0000000000000044E-2</v>
      </c>
      <c r="O396" s="26">
        <f t="shared" si="12"/>
        <v>0</v>
      </c>
      <c r="P396" s="28">
        <f>IF(ISBLANK(M396),,IF(ISBLANK(F396),,(IF(M396="WON-EW",((((F396-1)*J396)*'results log'!$B$2)+('results log'!$B$2*(F396-1))),IF(M396="WON",((((F396-1)*J396)*'results log'!$B$2)+('results log'!$B$2*(F396-1))),IF(M396="PLACED",((((F396-1)*J396)*'results log'!$B$2)-'results log'!$B$2),IF(J396=0,-'results log'!$B$2,IF(J396=0,-'results log'!$B$2,-('results log'!$B$2*2)))))))*E396))</f>
        <v>0</v>
      </c>
      <c r="Q396" s="27">
        <f>IF(ISBLANK(M396),,IF(ISBLANK(G396),,(IF(M396="WON-EW",((((N396-1)*J396)*'results log'!$B$2)+('results log'!$B$2*(N396-1))),IF(M396="WON",((((N396-1)*J396)*'results log'!$B$2)+('results log'!$B$2*(N396-1))),IF(M396="PLACED",((((N396-1)*J396)*'results log'!$B$2)-'results log'!$B$2),IF(J396=0,-'results log'!$B$2,IF(J396=0,-'results log'!$B$2,-('results log'!$B$2*2)))))))*E396))</f>
        <v>0</v>
      </c>
      <c r="R396" s="27">
        <f>IF(ISBLANK(M396),,IF(U396&lt;&gt;1,((IF(M396="WON-EW",(((K396-1)*'results log'!$B$2)*(1-$B$3))+(((L396-1)*'results log'!$B$2)*(1-$B$3)),IF(M396="WON",(((K396-1)*'results log'!$B$2)*(1-$B$3)),IF(M396="PLACED",(((L396-1)*'results log'!$B$2)*(1-$B$3))-'results log'!$B$2,IF(J396=0,-'results log'!$B$2,-('results log'!$B$2*2))))))*E396),0))</f>
        <v>0</v>
      </c>
      <c r="U396">
        <f t="shared" si="13"/>
        <v>1</v>
      </c>
    </row>
    <row r="397" spans="8:21" ht="16" x14ac:dyDescent="0.2">
      <c r="H397" s="22"/>
      <c r="I397" s="22"/>
      <c r="J397" s="22"/>
      <c r="M397" s="17"/>
      <c r="N397" s="26">
        <f>((G397-1)*(1-(IF(H397="no",0,'results log'!$B$3)))+1)</f>
        <v>5.0000000000000044E-2</v>
      </c>
      <c r="O397" s="26">
        <f t="shared" si="12"/>
        <v>0</v>
      </c>
      <c r="P397" s="28">
        <f>IF(ISBLANK(M397),,IF(ISBLANK(F397),,(IF(M397="WON-EW",((((F397-1)*J397)*'results log'!$B$2)+('results log'!$B$2*(F397-1))),IF(M397="WON",((((F397-1)*J397)*'results log'!$B$2)+('results log'!$B$2*(F397-1))),IF(M397="PLACED",((((F397-1)*J397)*'results log'!$B$2)-'results log'!$B$2),IF(J397=0,-'results log'!$B$2,IF(J397=0,-'results log'!$B$2,-('results log'!$B$2*2)))))))*E397))</f>
        <v>0</v>
      </c>
      <c r="Q397" s="27">
        <f>IF(ISBLANK(M397),,IF(ISBLANK(G397),,(IF(M397="WON-EW",((((N397-1)*J397)*'results log'!$B$2)+('results log'!$B$2*(N397-1))),IF(M397="WON",((((N397-1)*J397)*'results log'!$B$2)+('results log'!$B$2*(N397-1))),IF(M397="PLACED",((((N397-1)*J397)*'results log'!$B$2)-'results log'!$B$2),IF(J397=0,-'results log'!$B$2,IF(J397=0,-'results log'!$B$2,-('results log'!$B$2*2)))))))*E397))</f>
        <v>0</v>
      </c>
      <c r="R397" s="27">
        <f>IF(ISBLANK(M397),,IF(U397&lt;&gt;1,((IF(M397="WON-EW",(((K397-1)*'results log'!$B$2)*(1-$B$3))+(((L397-1)*'results log'!$B$2)*(1-$B$3)),IF(M397="WON",(((K397-1)*'results log'!$B$2)*(1-$B$3)),IF(M397="PLACED",(((L397-1)*'results log'!$B$2)*(1-$B$3))-'results log'!$B$2,IF(J397=0,-'results log'!$B$2,-('results log'!$B$2*2))))))*E397),0))</f>
        <v>0</v>
      </c>
      <c r="U397">
        <f t="shared" si="13"/>
        <v>1</v>
      </c>
    </row>
    <row r="398" spans="8:21" ht="16" x14ac:dyDescent="0.2">
      <c r="H398" s="22"/>
      <c r="I398" s="22"/>
      <c r="J398" s="22"/>
      <c r="M398" s="17"/>
      <c r="N398" s="26">
        <f>((G398-1)*(1-(IF(H398="no",0,'results log'!$B$3)))+1)</f>
        <v>5.0000000000000044E-2</v>
      </c>
      <c r="O398" s="26">
        <f t="shared" si="12"/>
        <v>0</v>
      </c>
      <c r="P398" s="28">
        <f>IF(ISBLANK(M398),,IF(ISBLANK(F398),,(IF(M398="WON-EW",((((F398-1)*J398)*'results log'!$B$2)+('results log'!$B$2*(F398-1))),IF(M398="WON",((((F398-1)*J398)*'results log'!$B$2)+('results log'!$B$2*(F398-1))),IF(M398="PLACED",((((F398-1)*J398)*'results log'!$B$2)-'results log'!$B$2),IF(J398=0,-'results log'!$B$2,IF(J398=0,-'results log'!$B$2,-('results log'!$B$2*2)))))))*E398))</f>
        <v>0</v>
      </c>
      <c r="Q398" s="27">
        <f>IF(ISBLANK(M398),,IF(ISBLANK(G398),,(IF(M398="WON-EW",((((N398-1)*J398)*'results log'!$B$2)+('results log'!$B$2*(N398-1))),IF(M398="WON",((((N398-1)*J398)*'results log'!$B$2)+('results log'!$B$2*(N398-1))),IF(M398="PLACED",((((N398-1)*J398)*'results log'!$B$2)-'results log'!$B$2),IF(J398=0,-'results log'!$B$2,IF(J398=0,-'results log'!$B$2,-('results log'!$B$2*2)))))))*E398))</f>
        <v>0</v>
      </c>
      <c r="R398" s="27">
        <f>IF(ISBLANK(M398),,IF(U398&lt;&gt;1,((IF(M398="WON-EW",(((K398-1)*'results log'!$B$2)*(1-$B$3))+(((L398-1)*'results log'!$B$2)*(1-$B$3)),IF(M398="WON",(((K398-1)*'results log'!$B$2)*(1-$B$3)),IF(M398="PLACED",(((L398-1)*'results log'!$B$2)*(1-$B$3))-'results log'!$B$2,IF(J398=0,-'results log'!$B$2,-('results log'!$B$2*2))))))*E398),0))</f>
        <v>0</v>
      </c>
      <c r="U398">
        <f t="shared" si="13"/>
        <v>1</v>
      </c>
    </row>
    <row r="399" spans="8:21" ht="16" x14ac:dyDescent="0.2">
      <c r="H399" s="22"/>
      <c r="I399" s="22"/>
      <c r="J399" s="22"/>
      <c r="M399" s="17"/>
      <c r="N399" s="26">
        <f>((G399-1)*(1-(IF(H399="no",0,'results log'!$B$3)))+1)</f>
        <v>5.0000000000000044E-2</v>
      </c>
      <c r="O399" s="26">
        <f t="shared" ref="O399:O462" si="14">E399*IF(I399="yes",2,1)</f>
        <v>0</v>
      </c>
      <c r="P399" s="28">
        <f>IF(ISBLANK(M399),,IF(ISBLANK(F399),,(IF(M399="WON-EW",((((F399-1)*J399)*'results log'!$B$2)+('results log'!$B$2*(F399-1))),IF(M399="WON",((((F399-1)*J399)*'results log'!$B$2)+('results log'!$B$2*(F399-1))),IF(M399="PLACED",((((F399-1)*J399)*'results log'!$B$2)-'results log'!$B$2),IF(J399=0,-'results log'!$B$2,IF(J399=0,-'results log'!$B$2,-('results log'!$B$2*2)))))))*E399))</f>
        <v>0</v>
      </c>
      <c r="Q399" s="27">
        <f>IF(ISBLANK(M399),,IF(ISBLANK(G399),,(IF(M399="WON-EW",((((N399-1)*J399)*'results log'!$B$2)+('results log'!$B$2*(N399-1))),IF(M399="WON",((((N399-1)*J399)*'results log'!$B$2)+('results log'!$B$2*(N399-1))),IF(M399="PLACED",((((N399-1)*J399)*'results log'!$B$2)-'results log'!$B$2),IF(J399=0,-'results log'!$B$2,IF(J399=0,-'results log'!$B$2,-('results log'!$B$2*2)))))))*E399))</f>
        <v>0</v>
      </c>
      <c r="R399" s="27">
        <f>IF(ISBLANK(M399),,IF(U399&lt;&gt;1,((IF(M399="WON-EW",(((K399-1)*'results log'!$B$2)*(1-$B$3))+(((L399-1)*'results log'!$B$2)*(1-$B$3)),IF(M399="WON",(((K399-1)*'results log'!$B$2)*(1-$B$3)),IF(M399="PLACED",(((L399-1)*'results log'!$B$2)*(1-$B$3))-'results log'!$B$2,IF(J399=0,-'results log'!$B$2,-('results log'!$B$2*2))))))*E399),0))</f>
        <v>0</v>
      </c>
      <c r="U399">
        <f t="shared" si="13"/>
        <v>1</v>
      </c>
    </row>
    <row r="400" spans="8:21" ht="16" x14ac:dyDescent="0.2">
      <c r="H400" s="22"/>
      <c r="I400" s="22"/>
      <c r="J400" s="22"/>
      <c r="M400" s="17"/>
      <c r="N400" s="26">
        <f>((G400-1)*(1-(IF(H400="no",0,'results log'!$B$3)))+1)</f>
        <v>5.0000000000000044E-2</v>
      </c>
      <c r="O400" s="26">
        <f t="shared" si="14"/>
        <v>0</v>
      </c>
      <c r="P400" s="28">
        <f>IF(ISBLANK(M400),,IF(ISBLANK(F400),,(IF(M400="WON-EW",((((F400-1)*J400)*'results log'!$B$2)+('results log'!$B$2*(F400-1))),IF(M400="WON",((((F400-1)*J400)*'results log'!$B$2)+('results log'!$B$2*(F400-1))),IF(M400="PLACED",((((F400-1)*J400)*'results log'!$B$2)-'results log'!$B$2),IF(J400=0,-'results log'!$B$2,IF(J400=0,-'results log'!$B$2,-('results log'!$B$2*2)))))))*E400))</f>
        <v>0</v>
      </c>
      <c r="Q400" s="27">
        <f>IF(ISBLANK(M400),,IF(ISBLANK(G400),,(IF(M400="WON-EW",((((N400-1)*J400)*'results log'!$B$2)+('results log'!$B$2*(N400-1))),IF(M400="WON",((((N400-1)*J400)*'results log'!$B$2)+('results log'!$B$2*(N400-1))),IF(M400="PLACED",((((N400-1)*J400)*'results log'!$B$2)-'results log'!$B$2),IF(J400=0,-'results log'!$B$2,IF(J400=0,-'results log'!$B$2,-('results log'!$B$2*2)))))))*E400))</f>
        <v>0</v>
      </c>
      <c r="R400" s="27">
        <f>IF(ISBLANK(M400),,IF(U400&lt;&gt;1,((IF(M400="WON-EW",(((K400-1)*'results log'!$B$2)*(1-$B$3))+(((L400-1)*'results log'!$B$2)*(1-$B$3)),IF(M400="WON",(((K400-1)*'results log'!$B$2)*(1-$B$3)),IF(M400="PLACED",(((L400-1)*'results log'!$B$2)*(1-$B$3))-'results log'!$B$2,IF(J400=0,-'results log'!$B$2,-('results log'!$B$2*2))))))*E400),0))</f>
        <v>0</v>
      </c>
      <c r="U400">
        <f t="shared" si="13"/>
        <v>1</v>
      </c>
    </row>
    <row r="401" spans="8:21" ht="16" x14ac:dyDescent="0.2">
      <c r="H401" s="22"/>
      <c r="I401" s="22"/>
      <c r="J401" s="22"/>
      <c r="M401" s="17"/>
      <c r="N401" s="26">
        <f>((G401-1)*(1-(IF(H401="no",0,'results log'!$B$3)))+1)</f>
        <v>5.0000000000000044E-2</v>
      </c>
      <c r="O401" s="26">
        <f t="shared" si="14"/>
        <v>0</v>
      </c>
      <c r="P401" s="28">
        <f>IF(ISBLANK(M401),,IF(ISBLANK(F401),,(IF(M401="WON-EW",((((F401-1)*J401)*'results log'!$B$2)+('results log'!$B$2*(F401-1))),IF(M401="WON",((((F401-1)*J401)*'results log'!$B$2)+('results log'!$B$2*(F401-1))),IF(M401="PLACED",((((F401-1)*J401)*'results log'!$B$2)-'results log'!$B$2),IF(J401=0,-'results log'!$B$2,IF(J401=0,-'results log'!$B$2,-('results log'!$B$2*2)))))))*E401))</f>
        <v>0</v>
      </c>
      <c r="Q401" s="27">
        <f>IF(ISBLANK(M401),,IF(ISBLANK(G401),,(IF(M401="WON-EW",((((N401-1)*J401)*'results log'!$B$2)+('results log'!$B$2*(N401-1))),IF(M401="WON",((((N401-1)*J401)*'results log'!$B$2)+('results log'!$B$2*(N401-1))),IF(M401="PLACED",((((N401-1)*J401)*'results log'!$B$2)-'results log'!$B$2),IF(J401=0,-'results log'!$B$2,IF(J401=0,-'results log'!$B$2,-('results log'!$B$2*2)))))))*E401))</f>
        <v>0</v>
      </c>
      <c r="R401" s="27">
        <f>IF(ISBLANK(M401),,IF(U401&lt;&gt;1,((IF(M401="WON-EW",(((K401-1)*'results log'!$B$2)*(1-$B$3))+(((L401-1)*'results log'!$B$2)*(1-$B$3)),IF(M401="WON",(((K401-1)*'results log'!$B$2)*(1-$B$3)),IF(M401="PLACED",(((L401-1)*'results log'!$B$2)*(1-$B$3))-'results log'!$B$2,IF(J401=0,-'results log'!$B$2,-('results log'!$B$2*2))))))*E401),0))</f>
        <v>0</v>
      </c>
      <c r="U401">
        <f t="shared" si="13"/>
        <v>1</v>
      </c>
    </row>
    <row r="402" spans="8:21" ht="16" x14ac:dyDescent="0.2">
      <c r="H402" s="22"/>
      <c r="I402" s="22"/>
      <c r="J402" s="22"/>
      <c r="M402" s="17"/>
      <c r="N402" s="26">
        <f>((G402-1)*(1-(IF(H402="no",0,'results log'!$B$3)))+1)</f>
        <v>5.0000000000000044E-2</v>
      </c>
      <c r="O402" s="26">
        <f t="shared" si="14"/>
        <v>0</v>
      </c>
      <c r="P402" s="28">
        <f>IF(ISBLANK(M402),,IF(ISBLANK(F402),,(IF(M402="WON-EW",((((F402-1)*J402)*'results log'!$B$2)+('results log'!$B$2*(F402-1))),IF(M402="WON",((((F402-1)*J402)*'results log'!$B$2)+('results log'!$B$2*(F402-1))),IF(M402="PLACED",((((F402-1)*J402)*'results log'!$B$2)-'results log'!$B$2),IF(J402=0,-'results log'!$B$2,IF(J402=0,-'results log'!$B$2,-('results log'!$B$2*2)))))))*E402))</f>
        <v>0</v>
      </c>
      <c r="Q402" s="27">
        <f>IF(ISBLANK(M402),,IF(ISBLANK(G402),,(IF(M402="WON-EW",((((N402-1)*J402)*'results log'!$B$2)+('results log'!$B$2*(N402-1))),IF(M402="WON",((((N402-1)*J402)*'results log'!$B$2)+('results log'!$B$2*(N402-1))),IF(M402="PLACED",((((N402-1)*J402)*'results log'!$B$2)-'results log'!$B$2),IF(J402=0,-'results log'!$B$2,IF(J402=0,-'results log'!$B$2,-('results log'!$B$2*2)))))))*E402))</f>
        <v>0</v>
      </c>
      <c r="R402" s="27">
        <f>IF(ISBLANK(M402),,IF(U402&lt;&gt;1,((IF(M402="WON-EW",(((K402-1)*'results log'!$B$2)*(1-$B$3))+(((L402-1)*'results log'!$B$2)*(1-$B$3)),IF(M402="WON",(((K402-1)*'results log'!$B$2)*(1-$B$3)),IF(M402="PLACED",(((L402-1)*'results log'!$B$2)*(1-$B$3))-'results log'!$B$2,IF(J402=0,-'results log'!$B$2,-('results log'!$B$2*2))))))*E402),0))</f>
        <v>0</v>
      </c>
      <c r="U402">
        <f t="shared" si="13"/>
        <v>1</v>
      </c>
    </row>
    <row r="403" spans="8:21" ht="16" x14ac:dyDescent="0.2">
      <c r="H403" s="22"/>
      <c r="I403" s="22"/>
      <c r="J403" s="22"/>
      <c r="M403" s="17"/>
      <c r="N403" s="26">
        <f>((G403-1)*(1-(IF(H403="no",0,'results log'!$B$3)))+1)</f>
        <v>5.0000000000000044E-2</v>
      </c>
      <c r="O403" s="26">
        <f t="shared" si="14"/>
        <v>0</v>
      </c>
      <c r="P403" s="28">
        <f>IF(ISBLANK(M403),,IF(ISBLANK(F403),,(IF(M403="WON-EW",((((F403-1)*J403)*'results log'!$B$2)+('results log'!$B$2*(F403-1))),IF(M403="WON",((((F403-1)*J403)*'results log'!$B$2)+('results log'!$B$2*(F403-1))),IF(M403="PLACED",((((F403-1)*J403)*'results log'!$B$2)-'results log'!$B$2),IF(J403=0,-'results log'!$B$2,IF(J403=0,-'results log'!$B$2,-('results log'!$B$2*2)))))))*E403))</f>
        <v>0</v>
      </c>
      <c r="Q403" s="27">
        <f>IF(ISBLANK(M403),,IF(ISBLANK(G403),,(IF(M403="WON-EW",((((N403-1)*J403)*'results log'!$B$2)+('results log'!$B$2*(N403-1))),IF(M403="WON",((((N403-1)*J403)*'results log'!$B$2)+('results log'!$B$2*(N403-1))),IF(M403="PLACED",((((N403-1)*J403)*'results log'!$B$2)-'results log'!$B$2),IF(J403=0,-'results log'!$B$2,IF(J403=0,-'results log'!$B$2,-('results log'!$B$2*2)))))))*E403))</f>
        <v>0</v>
      </c>
      <c r="R403" s="27">
        <f>IF(ISBLANK(M403),,IF(U403&lt;&gt;1,((IF(M403="WON-EW",(((K403-1)*'results log'!$B$2)*(1-$B$3))+(((L403-1)*'results log'!$B$2)*(1-$B$3)),IF(M403="WON",(((K403-1)*'results log'!$B$2)*(1-$B$3)),IF(M403="PLACED",(((L403-1)*'results log'!$B$2)*(1-$B$3))-'results log'!$B$2,IF(J403=0,-'results log'!$B$2,-('results log'!$B$2*2))))))*E403),0))</f>
        <v>0</v>
      </c>
      <c r="U403">
        <f t="shared" si="13"/>
        <v>1</v>
      </c>
    </row>
    <row r="404" spans="8:21" ht="16" x14ac:dyDescent="0.2">
      <c r="H404" s="22"/>
      <c r="I404" s="22"/>
      <c r="J404" s="22"/>
      <c r="M404" s="17"/>
      <c r="N404" s="26">
        <f>((G404-1)*(1-(IF(H404="no",0,'results log'!$B$3)))+1)</f>
        <v>5.0000000000000044E-2</v>
      </c>
      <c r="O404" s="26">
        <f t="shared" si="14"/>
        <v>0</v>
      </c>
      <c r="P404" s="28">
        <f>IF(ISBLANK(M404),,IF(ISBLANK(F404),,(IF(M404="WON-EW",((((F404-1)*J404)*'results log'!$B$2)+('results log'!$B$2*(F404-1))),IF(M404="WON",((((F404-1)*J404)*'results log'!$B$2)+('results log'!$B$2*(F404-1))),IF(M404="PLACED",((((F404-1)*J404)*'results log'!$B$2)-'results log'!$B$2),IF(J404=0,-'results log'!$B$2,IF(J404=0,-'results log'!$B$2,-('results log'!$B$2*2)))))))*E404))</f>
        <v>0</v>
      </c>
      <c r="Q404" s="27">
        <f>IF(ISBLANK(M404),,IF(ISBLANK(G404),,(IF(M404="WON-EW",((((N404-1)*J404)*'results log'!$B$2)+('results log'!$B$2*(N404-1))),IF(M404="WON",((((N404-1)*J404)*'results log'!$B$2)+('results log'!$B$2*(N404-1))),IF(M404="PLACED",((((N404-1)*J404)*'results log'!$B$2)-'results log'!$B$2),IF(J404=0,-'results log'!$B$2,IF(J404=0,-'results log'!$B$2,-('results log'!$B$2*2)))))))*E404))</f>
        <v>0</v>
      </c>
      <c r="R404" s="27">
        <f>IF(ISBLANK(M404),,IF(U404&lt;&gt;1,((IF(M404="WON-EW",(((K404-1)*'results log'!$B$2)*(1-$B$3))+(((L404-1)*'results log'!$B$2)*(1-$B$3)),IF(M404="WON",(((K404-1)*'results log'!$B$2)*(1-$B$3)),IF(M404="PLACED",(((L404-1)*'results log'!$B$2)*(1-$B$3))-'results log'!$B$2,IF(J404=0,-'results log'!$B$2,-('results log'!$B$2*2))))))*E404),0))</f>
        <v>0</v>
      </c>
      <c r="U404">
        <f t="shared" si="13"/>
        <v>1</v>
      </c>
    </row>
    <row r="405" spans="8:21" ht="16" x14ac:dyDescent="0.2">
      <c r="H405" s="22"/>
      <c r="I405" s="22"/>
      <c r="J405" s="22"/>
      <c r="M405" s="17"/>
      <c r="N405" s="26">
        <f>((G405-1)*(1-(IF(H405="no",0,'results log'!$B$3)))+1)</f>
        <v>5.0000000000000044E-2</v>
      </c>
      <c r="O405" s="26">
        <f t="shared" si="14"/>
        <v>0</v>
      </c>
      <c r="P405" s="28">
        <f>IF(ISBLANK(M405),,IF(ISBLANK(F405),,(IF(M405="WON-EW",((((F405-1)*J405)*'results log'!$B$2)+('results log'!$B$2*(F405-1))),IF(M405="WON",((((F405-1)*J405)*'results log'!$B$2)+('results log'!$B$2*(F405-1))),IF(M405="PLACED",((((F405-1)*J405)*'results log'!$B$2)-'results log'!$B$2),IF(J405=0,-'results log'!$B$2,IF(J405=0,-'results log'!$B$2,-('results log'!$B$2*2)))))))*E405))</f>
        <v>0</v>
      </c>
      <c r="Q405" s="27">
        <f>IF(ISBLANK(M405),,IF(ISBLANK(G405),,(IF(M405="WON-EW",((((N405-1)*J405)*'results log'!$B$2)+('results log'!$B$2*(N405-1))),IF(M405="WON",((((N405-1)*J405)*'results log'!$B$2)+('results log'!$B$2*(N405-1))),IF(M405="PLACED",((((N405-1)*J405)*'results log'!$B$2)-'results log'!$B$2),IF(J405=0,-'results log'!$B$2,IF(J405=0,-'results log'!$B$2,-('results log'!$B$2*2)))))))*E405))</f>
        <v>0</v>
      </c>
      <c r="R405" s="27">
        <f>IF(ISBLANK(M405),,IF(U405&lt;&gt;1,((IF(M405="WON-EW",(((K405-1)*'results log'!$B$2)*(1-$B$3))+(((L405-1)*'results log'!$B$2)*(1-$B$3)),IF(M405="WON",(((K405-1)*'results log'!$B$2)*(1-$B$3)),IF(M405="PLACED",(((L405-1)*'results log'!$B$2)*(1-$B$3))-'results log'!$B$2,IF(J405=0,-'results log'!$B$2,-('results log'!$B$2*2))))))*E405),0))</f>
        <v>0</v>
      </c>
      <c r="U405">
        <f t="shared" si="13"/>
        <v>1</v>
      </c>
    </row>
    <row r="406" spans="8:21" ht="16" x14ac:dyDescent="0.2">
      <c r="H406" s="22"/>
      <c r="I406" s="22"/>
      <c r="J406" s="22"/>
      <c r="M406" s="17"/>
      <c r="N406" s="26">
        <f>((G406-1)*(1-(IF(H406="no",0,'results log'!$B$3)))+1)</f>
        <v>5.0000000000000044E-2</v>
      </c>
      <c r="O406" s="26">
        <f t="shared" si="14"/>
        <v>0</v>
      </c>
      <c r="P406" s="28">
        <f>IF(ISBLANK(M406),,IF(ISBLANK(F406),,(IF(M406="WON-EW",((((F406-1)*J406)*'results log'!$B$2)+('results log'!$B$2*(F406-1))),IF(M406="WON",((((F406-1)*J406)*'results log'!$B$2)+('results log'!$B$2*(F406-1))),IF(M406="PLACED",((((F406-1)*J406)*'results log'!$B$2)-'results log'!$B$2),IF(J406=0,-'results log'!$B$2,IF(J406=0,-'results log'!$B$2,-('results log'!$B$2*2)))))))*E406))</f>
        <v>0</v>
      </c>
      <c r="Q406" s="27">
        <f>IF(ISBLANK(M406),,IF(ISBLANK(G406),,(IF(M406="WON-EW",((((N406-1)*J406)*'results log'!$B$2)+('results log'!$B$2*(N406-1))),IF(M406="WON",((((N406-1)*J406)*'results log'!$B$2)+('results log'!$B$2*(N406-1))),IF(M406="PLACED",((((N406-1)*J406)*'results log'!$B$2)-'results log'!$B$2),IF(J406=0,-'results log'!$B$2,IF(J406=0,-'results log'!$B$2,-('results log'!$B$2*2)))))))*E406))</f>
        <v>0</v>
      </c>
      <c r="R406" s="27">
        <f>IF(ISBLANK(M406),,IF(U406&lt;&gt;1,((IF(M406="WON-EW",(((K406-1)*'results log'!$B$2)*(1-$B$3))+(((L406-1)*'results log'!$B$2)*(1-$B$3)),IF(M406="WON",(((K406-1)*'results log'!$B$2)*(1-$B$3)),IF(M406="PLACED",(((L406-1)*'results log'!$B$2)*(1-$B$3))-'results log'!$B$2,IF(J406=0,-'results log'!$B$2,-('results log'!$B$2*2))))))*E406),0))</f>
        <v>0</v>
      </c>
      <c r="U406">
        <f t="shared" si="13"/>
        <v>1</v>
      </c>
    </row>
    <row r="407" spans="8:21" ht="16" x14ac:dyDescent="0.2">
      <c r="H407" s="22"/>
      <c r="I407" s="22"/>
      <c r="J407" s="22"/>
      <c r="M407" s="17"/>
      <c r="N407" s="26">
        <f>((G407-1)*(1-(IF(H407="no",0,'results log'!$B$3)))+1)</f>
        <v>5.0000000000000044E-2</v>
      </c>
      <c r="O407" s="26">
        <f t="shared" si="14"/>
        <v>0</v>
      </c>
      <c r="P407" s="28">
        <f>IF(ISBLANK(M407),,IF(ISBLANK(F407),,(IF(M407="WON-EW",((((F407-1)*J407)*'results log'!$B$2)+('results log'!$B$2*(F407-1))),IF(M407="WON",((((F407-1)*J407)*'results log'!$B$2)+('results log'!$B$2*(F407-1))),IF(M407="PLACED",((((F407-1)*J407)*'results log'!$B$2)-'results log'!$B$2),IF(J407=0,-'results log'!$B$2,IF(J407=0,-'results log'!$B$2,-('results log'!$B$2*2)))))))*E407))</f>
        <v>0</v>
      </c>
      <c r="Q407" s="27">
        <f>IF(ISBLANK(M407),,IF(ISBLANK(G407),,(IF(M407="WON-EW",((((N407-1)*J407)*'results log'!$B$2)+('results log'!$B$2*(N407-1))),IF(M407="WON",((((N407-1)*J407)*'results log'!$B$2)+('results log'!$B$2*(N407-1))),IF(M407="PLACED",((((N407-1)*J407)*'results log'!$B$2)-'results log'!$B$2),IF(J407=0,-'results log'!$B$2,IF(J407=0,-'results log'!$B$2,-('results log'!$B$2*2)))))))*E407))</f>
        <v>0</v>
      </c>
      <c r="R407" s="27">
        <f>IF(ISBLANK(M407),,IF(U407&lt;&gt;1,((IF(M407="WON-EW",(((K407-1)*'results log'!$B$2)*(1-$B$3))+(((L407-1)*'results log'!$B$2)*(1-$B$3)),IF(M407="WON",(((K407-1)*'results log'!$B$2)*(1-$B$3)),IF(M407="PLACED",(((L407-1)*'results log'!$B$2)*(1-$B$3))-'results log'!$B$2,IF(J407=0,-'results log'!$B$2,-('results log'!$B$2*2))))))*E407),0))</f>
        <v>0</v>
      </c>
      <c r="U407">
        <f t="shared" si="13"/>
        <v>1</v>
      </c>
    </row>
    <row r="408" spans="8:21" ht="16" x14ac:dyDescent="0.2">
      <c r="H408" s="22"/>
      <c r="I408" s="22"/>
      <c r="J408" s="22"/>
      <c r="M408" s="17"/>
      <c r="N408" s="26">
        <f>((G408-1)*(1-(IF(H408="no",0,'results log'!$B$3)))+1)</f>
        <v>5.0000000000000044E-2</v>
      </c>
      <c r="O408" s="26">
        <f t="shared" si="14"/>
        <v>0</v>
      </c>
      <c r="P408" s="28">
        <f>IF(ISBLANK(M408),,IF(ISBLANK(F408),,(IF(M408="WON-EW",((((F408-1)*J408)*'results log'!$B$2)+('results log'!$B$2*(F408-1))),IF(M408="WON",((((F408-1)*J408)*'results log'!$B$2)+('results log'!$B$2*(F408-1))),IF(M408="PLACED",((((F408-1)*J408)*'results log'!$B$2)-'results log'!$B$2),IF(J408=0,-'results log'!$B$2,IF(J408=0,-'results log'!$B$2,-('results log'!$B$2*2)))))))*E408))</f>
        <v>0</v>
      </c>
      <c r="Q408" s="27">
        <f>IF(ISBLANK(M408),,IF(ISBLANK(G408),,(IF(M408="WON-EW",((((N408-1)*J408)*'results log'!$B$2)+('results log'!$B$2*(N408-1))),IF(M408="WON",((((N408-1)*J408)*'results log'!$B$2)+('results log'!$B$2*(N408-1))),IF(M408="PLACED",((((N408-1)*J408)*'results log'!$B$2)-'results log'!$B$2),IF(J408=0,-'results log'!$B$2,IF(J408=0,-'results log'!$B$2,-('results log'!$B$2*2)))))))*E408))</f>
        <v>0</v>
      </c>
      <c r="R408" s="27">
        <f>IF(ISBLANK(M408),,IF(U408&lt;&gt;1,((IF(M408="WON-EW",(((K408-1)*'results log'!$B$2)*(1-$B$3))+(((L408-1)*'results log'!$B$2)*(1-$B$3)),IF(M408="WON",(((K408-1)*'results log'!$B$2)*(1-$B$3)),IF(M408="PLACED",(((L408-1)*'results log'!$B$2)*(1-$B$3))-'results log'!$B$2,IF(J408=0,-'results log'!$B$2,-('results log'!$B$2*2))))))*E408),0))</f>
        <v>0</v>
      </c>
      <c r="U408">
        <f t="shared" si="13"/>
        <v>1</v>
      </c>
    </row>
    <row r="409" spans="8:21" ht="16" x14ac:dyDescent="0.2">
      <c r="H409" s="22"/>
      <c r="I409" s="22"/>
      <c r="J409" s="22"/>
      <c r="M409" s="17"/>
      <c r="N409" s="26">
        <f>((G409-1)*(1-(IF(H409="no",0,'results log'!$B$3)))+1)</f>
        <v>5.0000000000000044E-2</v>
      </c>
      <c r="O409" s="26">
        <f t="shared" si="14"/>
        <v>0</v>
      </c>
      <c r="P409" s="28">
        <f>IF(ISBLANK(M409),,IF(ISBLANK(F409),,(IF(M409="WON-EW",((((F409-1)*J409)*'results log'!$B$2)+('results log'!$B$2*(F409-1))),IF(M409="WON",((((F409-1)*J409)*'results log'!$B$2)+('results log'!$B$2*(F409-1))),IF(M409="PLACED",((((F409-1)*J409)*'results log'!$B$2)-'results log'!$B$2),IF(J409=0,-'results log'!$B$2,IF(J409=0,-'results log'!$B$2,-('results log'!$B$2*2)))))))*E409))</f>
        <v>0</v>
      </c>
      <c r="Q409" s="27">
        <f>IF(ISBLANK(M409),,IF(ISBLANK(G409),,(IF(M409="WON-EW",((((N409-1)*J409)*'results log'!$B$2)+('results log'!$B$2*(N409-1))),IF(M409="WON",((((N409-1)*J409)*'results log'!$B$2)+('results log'!$B$2*(N409-1))),IF(M409="PLACED",((((N409-1)*J409)*'results log'!$B$2)-'results log'!$B$2),IF(J409=0,-'results log'!$B$2,IF(J409=0,-'results log'!$B$2,-('results log'!$B$2*2)))))))*E409))</f>
        <v>0</v>
      </c>
      <c r="R409" s="27">
        <f>IF(ISBLANK(M409),,IF(U409&lt;&gt;1,((IF(M409="WON-EW",(((K409-1)*'results log'!$B$2)*(1-$B$3))+(((L409-1)*'results log'!$B$2)*(1-$B$3)),IF(M409="WON",(((K409-1)*'results log'!$B$2)*(1-$B$3)),IF(M409="PLACED",(((L409-1)*'results log'!$B$2)*(1-$B$3))-'results log'!$B$2,IF(J409=0,-'results log'!$B$2,-('results log'!$B$2*2))))))*E409),0))</f>
        <v>0</v>
      </c>
      <c r="U409">
        <f t="shared" si="13"/>
        <v>1</v>
      </c>
    </row>
    <row r="410" spans="8:21" ht="16" x14ac:dyDescent="0.2">
      <c r="H410" s="22"/>
      <c r="I410" s="22"/>
      <c r="J410" s="22"/>
      <c r="M410" s="17"/>
      <c r="N410" s="26">
        <f>((G410-1)*(1-(IF(H410="no",0,'results log'!$B$3)))+1)</f>
        <v>5.0000000000000044E-2</v>
      </c>
      <c r="O410" s="26">
        <f t="shared" si="14"/>
        <v>0</v>
      </c>
      <c r="P410" s="28">
        <f>IF(ISBLANK(M410),,IF(ISBLANK(F410),,(IF(M410="WON-EW",((((F410-1)*J410)*'results log'!$B$2)+('results log'!$B$2*(F410-1))),IF(M410="WON",((((F410-1)*J410)*'results log'!$B$2)+('results log'!$B$2*(F410-1))),IF(M410="PLACED",((((F410-1)*J410)*'results log'!$B$2)-'results log'!$B$2),IF(J410=0,-'results log'!$B$2,IF(J410=0,-'results log'!$B$2,-('results log'!$B$2*2)))))))*E410))</f>
        <v>0</v>
      </c>
      <c r="Q410" s="27">
        <f>IF(ISBLANK(M410),,IF(ISBLANK(G410),,(IF(M410="WON-EW",((((N410-1)*J410)*'results log'!$B$2)+('results log'!$B$2*(N410-1))),IF(M410="WON",((((N410-1)*J410)*'results log'!$B$2)+('results log'!$B$2*(N410-1))),IF(M410="PLACED",((((N410-1)*J410)*'results log'!$B$2)-'results log'!$B$2),IF(J410=0,-'results log'!$B$2,IF(J410=0,-'results log'!$B$2,-('results log'!$B$2*2)))))))*E410))</f>
        <v>0</v>
      </c>
      <c r="R410" s="27">
        <f>IF(ISBLANK(M410),,IF(U410&lt;&gt;1,((IF(M410="WON-EW",(((K410-1)*'results log'!$B$2)*(1-$B$3))+(((L410-1)*'results log'!$B$2)*(1-$B$3)),IF(M410="WON",(((K410-1)*'results log'!$B$2)*(1-$B$3)),IF(M410="PLACED",(((L410-1)*'results log'!$B$2)*(1-$B$3))-'results log'!$B$2,IF(J410=0,-'results log'!$B$2,-('results log'!$B$2*2))))))*E410),0))</f>
        <v>0</v>
      </c>
      <c r="U410">
        <f t="shared" si="13"/>
        <v>1</v>
      </c>
    </row>
    <row r="411" spans="8:21" ht="16" x14ac:dyDescent="0.2">
      <c r="H411" s="22"/>
      <c r="I411" s="22"/>
      <c r="J411" s="22"/>
      <c r="M411" s="17"/>
      <c r="N411" s="26">
        <f>((G411-1)*(1-(IF(H411="no",0,'results log'!$B$3)))+1)</f>
        <v>5.0000000000000044E-2</v>
      </c>
      <c r="O411" s="26">
        <f t="shared" si="14"/>
        <v>0</v>
      </c>
      <c r="P411" s="28">
        <f>IF(ISBLANK(M411),,IF(ISBLANK(F411),,(IF(M411="WON-EW",((((F411-1)*J411)*'results log'!$B$2)+('results log'!$B$2*(F411-1))),IF(M411="WON",((((F411-1)*J411)*'results log'!$B$2)+('results log'!$B$2*(F411-1))),IF(M411="PLACED",((((F411-1)*J411)*'results log'!$B$2)-'results log'!$B$2),IF(J411=0,-'results log'!$B$2,IF(J411=0,-'results log'!$B$2,-('results log'!$B$2*2)))))))*E411))</f>
        <v>0</v>
      </c>
      <c r="Q411" s="27">
        <f>IF(ISBLANK(M411),,IF(ISBLANK(G411),,(IF(M411="WON-EW",((((N411-1)*J411)*'results log'!$B$2)+('results log'!$B$2*(N411-1))),IF(M411="WON",((((N411-1)*J411)*'results log'!$B$2)+('results log'!$B$2*(N411-1))),IF(M411="PLACED",((((N411-1)*J411)*'results log'!$B$2)-'results log'!$B$2),IF(J411=0,-'results log'!$B$2,IF(J411=0,-'results log'!$B$2,-('results log'!$B$2*2)))))))*E411))</f>
        <v>0</v>
      </c>
      <c r="R411" s="27">
        <f>IF(ISBLANK(M411),,IF(U411&lt;&gt;1,((IF(M411="WON-EW",(((K411-1)*'results log'!$B$2)*(1-$B$3))+(((L411-1)*'results log'!$B$2)*(1-$B$3)),IF(M411="WON",(((K411-1)*'results log'!$B$2)*(1-$B$3)),IF(M411="PLACED",(((L411-1)*'results log'!$B$2)*(1-$B$3))-'results log'!$B$2,IF(J411=0,-'results log'!$B$2,-('results log'!$B$2*2))))))*E411),0))</f>
        <v>0</v>
      </c>
      <c r="U411">
        <f t="shared" si="13"/>
        <v>1</v>
      </c>
    </row>
    <row r="412" spans="8:21" ht="16" x14ac:dyDescent="0.2">
      <c r="H412" s="22"/>
      <c r="I412" s="22"/>
      <c r="J412" s="22"/>
      <c r="M412" s="17"/>
      <c r="N412" s="26">
        <f>((G412-1)*(1-(IF(H412="no",0,'results log'!$B$3)))+1)</f>
        <v>5.0000000000000044E-2</v>
      </c>
      <c r="O412" s="26">
        <f t="shared" si="14"/>
        <v>0</v>
      </c>
      <c r="P412" s="28">
        <f>IF(ISBLANK(M412),,IF(ISBLANK(F412),,(IF(M412="WON-EW",((((F412-1)*J412)*'results log'!$B$2)+('results log'!$B$2*(F412-1))),IF(M412="WON",((((F412-1)*J412)*'results log'!$B$2)+('results log'!$B$2*(F412-1))),IF(M412="PLACED",((((F412-1)*J412)*'results log'!$B$2)-'results log'!$B$2),IF(J412=0,-'results log'!$B$2,IF(J412=0,-'results log'!$B$2,-('results log'!$B$2*2)))))))*E412))</f>
        <v>0</v>
      </c>
      <c r="Q412" s="27">
        <f>IF(ISBLANK(M412),,IF(ISBLANK(G412),,(IF(M412="WON-EW",((((N412-1)*J412)*'results log'!$B$2)+('results log'!$B$2*(N412-1))),IF(M412="WON",((((N412-1)*J412)*'results log'!$B$2)+('results log'!$B$2*(N412-1))),IF(M412="PLACED",((((N412-1)*J412)*'results log'!$B$2)-'results log'!$B$2),IF(J412=0,-'results log'!$B$2,IF(J412=0,-'results log'!$B$2,-('results log'!$B$2*2)))))))*E412))</f>
        <v>0</v>
      </c>
      <c r="R412" s="27">
        <f>IF(ISBLANK(M412),,IF(U412&lt;&gt;1,((IF(M412="WON-EW",(((K412-1)*'results log'!$B$2)*(1-$B$3))+(((L412-1)*'results log'!$B$2)*(1-$B$3)),IF(M412="WON",(((K412-1)*'results log'!$B$2)*(1-$B$3)),IF(M412="PLACED",(((L412-1)*'results log'!$B$2)*(1-$B$3))-'results log'!$B$2,IF(J412=0,-'results log'!$B$2,-('results log'!$B$2*2))))))*E412),0))</f>
        <v>0</v>
      </c>
      <c r="U412">
        <f t="shared" si="13"/>
        <v>1</v>
      </c>
    </row>
    <row r="413" spans="8:21" ht="16" x14ac:dyDescent="0.2">
      <c r="H413" s="22"/>
      <c r="I413" s="22"/>
      <c r="J413" s="22"/>
      <c r="M413" s="17"/>
      <c r="N413" s="26">
        <f>((G413-1)*(1-(IF(H413="no",0,'results log'!$B$3)))+1)</f>
        <v>5.0000000000000044E-2</v>
      </c>
      <c r="O413" s="26">
        <f t="shared" si="14"/>
        <v>0</v>
      </c>
      <c r="P413" s="28">
        <f>IF(ISBLANK(M413),,IF(ISBLANK(F413),,(IF(M413="WON-EW",((((F413-1)*J413)*'results log'!$B$2)+('results log'!$B$2*(F413-1))),IF(M413="WON",((((F413-1)*J413)*'results log'!$B$2)+('results log'!$B$2*(F413-1))),IF(M413="PLACED",((((F413-1)*J413)*'results log'!$B$2)-'results log'!$B$2),IF(J413=0,-'results log'!$B$2,IF(J413=0,-'results log'!$B$2,-('results log'!$B$2*2)))))))*E413))</f>
        <v>0</v>
      </c>
      <c r="Q413" s="27">
        <f>IF(ISBLANK(M413),,IF(ISBLANK(G413),,(IF(M413="WON-EW",((((N413-1)*J413)*'results log'!$B$2)+('results log'!$B$2*(N413-1))),IF(M413="WON",((((N413-1)*J413)*'results log'!$B$2)+('results log'!$B$2*(N413-1))),IF(M413="PLACED",((((N413-1)*J413)*'results log'!$B$2)-'results log'!$B$2),IF(J413=0,-'results log'!$B$2,IF(J413=0,-'results log'!$B$2,-('results log'!$B$2*2)))))))*E413))</f>
        <v>0</v>
      </c>
      <c r="R413" s="27">
        <f>IF(ISBLANK(M413),,IF(U413&lt;&gt;1,((IF(M413="WON-EW",(((K413-1)*'results log'!$B$2)*(1-$B$3))+(((L413-1)*'results log'!$B$2)*(1-$B$3)),IF(M413="WON",(((K413-1)*'results log'!$B$2)*(1-$B$3)),IF(M413="PLACED",(((L413-1)*'results log'!$B$2)*(1-$B$3))-'results log'!$B$2,IF(J413=0,-'results log'!$B$2,-('results log'!$B$2*2))))))*E413),0))</f>
        <v>0</v>
      </c>
      <c r="U413">
        <f t="shared" si="13"/>
        <v>1</v>
      </c>
    </row>
    <row r="414" spans="8:21" ht="16" x14ac:dyDescent="0.2">
      <c r="H414" s="22"/>
      <c r="I414" s="22"/>
      <c r="J414" s="22"/>
      <c r="M414" s="17"/>
      <c r="N414" s="26">
        <f>((G414-1)*(1-(IF(H414="no",0,'results log'!$B$3)))+1)</f>
        <v>5.0000000000000044E-2</v>
      </c>
      <c r="O414" s="26">
        <f t="shared" si="14"/>
        <v>0</v>
      </c>
      <c r="P414" s="28">
        <f>IF(ISBLANK(M414),,IF(ISBLANK(F414),,(IF(M414="WON-EW",((((F414-1)*J414)*'results log'!$B$2)+('results log'!$B$2*(F414-1))),IF(M414="WON",((((F414-1)*J414)*'results log'!$B$2)+('results log'!$B$2*(F414-1))),IF(M414="PLACED",((((F414-1)*J414)*'results log'!$B$2)-'results log'!$B$2),IF(J414=0,-'results log'!$B$2,IF(J414=0,-'results log'!$B$2,-('results log'!$B$2*2)))))))*E414))</f>
        <v>0</v>
      </c>
      <c r="Q414" s="27">
        <f>IF(ISBLANK(M414),,IF(ISBLANK(G414),,(IF(M414="WON-EW",((((N414-1)*J414)*'results log'!$B$2)+('results log'!$B$2*(N414-1))),IF(M414="WON",((((N414-1)*J414)*'results log'!$B$2)+('results log'!$B$2*(N414-1))),IF(M414="PLACED",((((N414-1)*J414)*'results log'!$B$2)-'results log'!$B$2),IF(J414=0,-'results log'!$B$2,IF(J414=0,-'results log'!$B$2,-('results log'!$B$2*2)))))))*E414))</f>
        <v>0</v>
      </c>
      <c r="R414" s="27">
        <f>IF(ISBLANK(M414),,IF(U414&lt;&gt;1,((IF(M414="WON-EW",(((K414-1)*'results log'!$B$2)*(1-$B$3))+(((L414-1)*'results log'!$B$2)*(1-$B$3)),IF(M414="WON",(((K414-1)*'results log'!$B$2)*(1-$B$3)),IF(M414="PLACED",(((L414-1)*'results log'!$B$2)*(1-$B$3))-'results log'!$B$2,IF(J414=0,-'results log'!$B$2,-('results log'!$B$2*2))))))*E414),0))</f>
        <v>0</v>
      </c>
      <c r="U414">
        <f t="shared" si="13"/>
        <v>1</v>
      </c>
    </row>
    <row r="415" spans="8:21" ht="16" x14ac:dyDescent="0.2">
      <c r="H415" s="22"/>
      <c r="I415" s="22"/>
      <c r="J415" s="22"/>
      <c r="M415" s="17"/>
      <c r="N415" s="26">
        <f>((G415-1)*(1-(IF(H415="no",0,'results log'!$B$3)))+1)</f>
        <v>5.0000000000000044E-2</v>
      </c>
      <c r="O415" s="26">
        <f t="shared" si="14"/>
        <v>0</v>
      </c>
      <c r="P415" s="28">
        <f>IF(ISBLANK(M415),,IF(ISBLANK(F415),,(IF(M415="WON-EW",((((F415-1)*J415)*'results log'!$B$2)+('results log'!$B$2*(F415-1))),IF(M415="WON",((((F415-1)*J415)*'results log'!$B$2)+('results log'!$B$2*(F415-1))),IF(M415="PLACED",((((F415-1)*J415)*'results log'!$B$2)-'results log'!$B$2),IF(J415=0,-'results log'!$B$2,IF(J415=0,-'results log'!$B$2,-('results log'!$B$2*2)))))))*E415))</f>
        <v>0</v>
      </c>
      <c r="Q415" s="27">
        <f>IF(ISBLANK(M415),,IF(ISBLANK(G415),,(IF(M415="WON-EW",((((N415-1)*J415)*'results log'!$B$2)+('results log'!$B$2*(N415-1))),IF(M415="WON",((((N415-1)*J415)*'results log'!$B$2)+('results log'!$B$2*(N415-1))),IF(M415="PLACED",((((N415-1)*J415)*'results log'!$B$2)-'results log'!$B$2),IF(J415=0,-'results log'!$B$2,IF(J415=0,-'results log'!$B$2,-('results log'!$B$2*2)))))))*E415))</f>
        <v>0</v>
      </c>
      <c r="R415" s="27">
        <f>IF(ISBLANK(M415),,IF(U415&lt;&gt;1,((IF(M415="WON-EW",(((K415-1)*'results log'!$B$2)*(1-$B$3))+(((L415-1)*'results log'!$B$2)*(1-$B$3)),IF(M415="WON",(((K415-1)*'results log'!$B$2)*(1-$B$3)),IF(M415="PLACED",(((L415-1)*'results log'!$B$2)*(1-$B$3))-'results log'!$B$2,IF(J415=0,-'results log'!$B$2,-('results log'!$B$2*2))))))*E415),0))</f>
        <v>0</v>
      </c>
      <c r="U415">
        <f t="shared" si="13"/>
        <v>1</v>
      </c>
    </row>
    <row r="416" spans="8:21" ht="16" x14ac:dyDescent="0.2">
      <c r="H416" s="22"/>
      <c r="I416" s="22"/>
      <c r="J416" s="22"/>
      <c r="M416" s="17"/>
      <c r="N416" s="26">
        <f>((G416-1)*(1-(IF(H416="no",0,'results log'!$B$3)))+1)</f>
        <v>5.0000000000000044E-2</v>
      </c>
      <c r="O416" s="26">
        <f t="shared" si="14"/>
        <v>0</v>
      </c>
      <c r="P416" s="28">
        <f>IF(ISBLANK(M416),,IF(ISBLANK(F416),,(IF(M416="WON-EW",((((F416-1)*J416)*'results log'!$B$2)+('results log'!$B$2*(F416-1))),IF(M416="WON",((((F416-1)*J416)*'results log'!$B$2)+('results log'!$B$2*(F416-1))),IF(M416="PLACED",((((F416-1)*J416)*'results log'!$B$2)-'results log'!$B$2),IF(J416=0,-'results log'!$B$2,IF(J416=0,-'results log'!$B$2,-('results log'!$B$2*2)))))))*E416))</f>
        <v>0</v>
      </c>
      <c r="Q416" s="27">
        <f>IF(ISBLANK(M416),,IF(ISBLANK(G416),,(IF(M416="WON-EW",((((N416-1)*J416)*'results log'!$B$2)+('results log'!$B$2*(N416-1))),IF(M416="WON",((((N416-1)*J416)*'results log'!$B$2)+('results log'!$B$2*(N416-1))),IF(M416="PLACED",((((N416-1)*J416)*'results log'!$B$2)-'results log'!$B$2),IF(J416=0,-'results log'!$B$2,IF(J416=0,-'results log'!$B$2,-('results log'!$B$2*2)))))))*E416))</f>
        <v>0</v>
      </c>
      <c r="R416" s="27">
        <f>IF(ISBLANK(M416),,IF(U416&lt;&gt;1,((IF(M416="WON-EW",(((K416-1)*'results log'!$B$2)*(1-$B$3))+(((L416-1)*'results log'!$B$2)*(1-$B$3)),IF(M416="WON",(((K416-1)*'results log'!$B$2)*(1-$B$3)),IF(M416="PLACED",(((L416-1)*'results log'!$B$2)*(1-$B$3))-'results log'!$B$2,IF(J416=0,-'results log'!$B$2,-('results log'!$B$2*2))))))*E416),0))</f>
        <v>0</v>
      </c>
      <c r="U416">
        <f t="shared" si="13"/>
        <v>1</v>
      </c>
    </row>
    <row r="417" spans="8:21" ht="16" x14ac:dyDescent="0.2">
      <c r="H417" s="22"/>
      <c r="I417" s="22"/>
      <c r="J417" s="22"/>
      <c r="M417" s="17"/>
      <c r="N417" s="26">
        <f>((G417-1)*(1-(IF(H417="no",0,'results log'!$B$3)))+1)</f>
        <v>5.0000000000000044E-2</v>
      </c>
      <c r="O417" s="26">
        <f t="shared" si="14"/>
        <v>0</v>
      </c>
      <c r="P417" s="28">
        <f>IF(ISBLANK(M417),,IF(ISBLANK(F417),,(IF(M417="WON-EW",((((F417-1)*J417)*'results log'!$B$2)+('results log'!$B$2*(F417-1))),IF(M417="WON",((((F417-1)*J417)*'results log'!$B$2)+('results log'!$B$2*(F417-1))),IF(M417="PLACED",((((F417-1)*J417)*'results log'!$B$2)-'results log'!$B$2),IF(J417=0,-'results log'!$B$2,IF(J417=0,-'results log'!$B$2,-('results log'!$B$2*2)))))))*E417))</f>
        <v>0</v>
      </c>
      <c r="Q417" s="27">
        <f>IF(ISBLANK(M417),,IF(ISBLANK(G417),,(IF(M417="WON-EW",((((N417-1)*J417)*'results log'!$B$2)+('results log'!$B$2*(N417-1))),IF(M417="WON",((((N417-1)*J417)*'results log'!$B$2)+('results log'!$B$2*(N417-1))),IF(M417="PLACED",((((N417-1)*J417)*'results log'!$B$2)-'results log'!$B$2),IF(J417=0,-'results log'!$B$2,IF(J417=0,-'results log'!$B$2,-('results log'!$B$2*2)))))))*E417))</f>
        <v>0</v>
      </c>
      <c r="R417" s="27">
        <f>IF(ISBLANK(M417),,IF(U417&lt;&gt;1,((IF(M417="WON-EW",(((K417-1)*'results log'!$B$2)*(1-$B$3))+(((L417-1)*'results log'!$B$2)*(1-$B$3)),IF(M417="WON",(((K417-1)*'results log'!$B$2)*(1-$B$3)),IF(M417="PLACED",(((L417-1)*'results log'!$B$2)*(1-$B$3))-'results log'!$B$2,IF(J417=0,-'results log'!$B$2,-('results log'!$B$2*2))))))*E417),0))</f>
        <v>0</v>
      </c>
      <c r="U417">
        <f t="shared" si="13"/>
        <v>1</v>
      </c>
    </row>
    <row r="418" spans="8:21" ht="16" x14ac:dyDescent="0.2">
      <c r="H418" s="22"/>
      <c r="I418" s="22"/>
      <c r="J418" s="22"/>
      <c r="M418" s="17"/>
      <c r="N418" s="26">
        <f>((G418-1)*(1-(IF(H418="no",0,'results log'!$B$3)))+1)</f>
        <v>5.0000000000000044E-2</v>
      </c>
      <c r="O418" s="26">
        <f t="shared" si="14"/>
        <v>0</v>
      </c>
      <c r="P418" s="28">
        <f>IF(ISBLANK(M418),,IF(ISBLANK(F418),,(IF(M418="WON-EW",((((F418-1)*J418)*'results log'!$B$2)+('results log'!$B$2*(F418-1))),IF(M418="WON",((((F418-1)*J418)*'results log'!$B$2)+('results log'!$B$2*(F418-1))),IF(M418="PLACED",((((F418-1)*J418)*'results log'!$B$2)-'results log'!$B$2),IF(J418=0,-'results log'!$B$2,IF(J418=0,-'results log'!$B$2,-('results log'!$B$2*2)))))))*E418))</f>
        <v>0</v>
      </c>
      <c r="Q418" s="27">
        <f>IF(ISBLANK(M418),,IF(ISBLANK(G418),,(IF(M418="WON-EW",((((N418-1)*J418)*'results log'!$B$2)+('results log'!$B$2*(N418-1))),IF(M418="WON",((((N418-1)*J418)*'results log'!$B$2)+('results log'!$B$2*(N418-1))),IF(M418="PLACED",((((N418-1)*J418)*'results log'!$B$2)-'results log'!$B$2),IF(J418=0,-'results log'!$B$2,IF(J418=0,-'results log'!$B$2,-('results log'!$B$2*2)))))))*E418))</f>
        <v>0</v>
      </c>
      <c r="R418" s="27">
        <f>IF(ISBLANK(M418),,IF(U418&lt;&gt;1,((IF(M418="WON-EW",(((K418-1)*'results log'!$B$2)*(1-$B$3))+(((L418-1)*'results log'!$B$2)*(1-$B$3)),IF(M418="WON",(((K418-1)*'results log'!$B$2)*(1-$B$3)),IF(M418="PLACED",(((L418-1)*'results log'!$B$2)*(1-$B$3))-'results log'!$B$2,IF(J418=0,-'results log'!$B$2,-('results log'!$B$2*2))))))*E418),0))</f>
        <v>0</v>
      </c>
      <c r="U418">
        <f t="shared" si="13"/>
        <v>1</v>
      </c>
    </row>
    <row r="419" spans="8:21" ht="16" x14ac:dyDescent="0.2">
      <c r="H419" s="22"/>
      <c r="I419" s="22"/>
      <c r="J419" s="22"/>
      <c r="M419" s="17"/>
      <c r="N419" s="26">
        <f>((G419-1)*(1-(IF(H419="no",0,'results log'!$B$3)))+1)</f>
        <v>5.0000000000000044E-2</v>
      </c>
      <c r="O419" s="26">
        <f t="shared" si="14"/>
        <v>0</v>
      </c>
      <c r="P419" s="28">
        <f>IF(ISBLANK(M419),,IF(ISBLANK(F419),,(IF(M419="WON-EW",((((F419-1)*J419)*'results log'!$B$2)+('results log'!$B$2*(F419-1))),IF(M419="WON",((((F419-1)*J419)*'results log'!$B$2)+('results log'!$B$2*(F419-1))),IF(M419="PLACED",((((F419-1)*J419)*'results log'!$B$2)-'results log'!$B$2),IF(J419=0,-'results log'!$B$2,IF(J419=0,-'results log'!$B$2,-('results log'!$B$2*2)))))))*E419))</f>
        <v>0</v>
      </c>
      <c r="Q419" s="27">
        <f>IF(ISBLANK(M419),,IF(ISBLANK(G419),,(IF(M419="WON-EW",((((N419-1)*J419)*'results log'!$B$2)+('results log'!$B$2*(N419-1))),IF(M419="WON",((((N419-1)*J419)*'results log'!$B$2)+('results log'!$B$2*(N419-1))),IF(M419="PLACED",((((N419-1)*J419)*'results log'!$B$2)-'results log'!$B$2),IF(J419=0,-'results log'!$B$2,IF(J419=0,-'results log'!$B$2,-('results log'!$B$2*2)))))))*E419))</f>
        <v>0</v>
      </c>
      <c r="R419" s="27">
        <f>IF(ISBLANK(M419),,IF(U419&lt;&gt;1,((IF(M419="WON-EW",(((K419-1)*'results log'!$B$2)*(1-$B$3))+(((L419-1)*'results log'!$B$2)*(1-$B$3)),IF(M419="WON",(((K419-1)*'results log'!$B$2)*(1-$B$3)),IF(M419="PLACED",(((L419-1)*'results log'!$B$2)*(1-$B$3))-'results log'!$B$2,IF(J419=0,-'results log'!$B$2,-('results log'!$B$2*2))))))*E419),0))</f>
        <v>0</v>
      </c>
      <c r="U419">
        <f t="shared" si="13"/>
        <v>1</v>
      </c>
    </row>
    <row r="420" spans="8:21" ht="16" x14ac:dyDescent="0.2">
      <c r="H420" s="22"/>
      <c r="I420" s="22"/>
      <c r="J420" s="22"/>
      <c r="M420" s="17"/>
      <c r="N420" s="26">
        <f>((G420-1)*(1-(IF(H420="no",0,'results log'!$B$3)))+1)</f>
        <v>5.0000000000000044E-2</v>
      </c>
      <c r="O420" s="26">
        <f t="shared" si="14"/>
        <v>0</v>
      </c>
      <c r="P420" s="28">
        <f>IF(ISBLANK(M420),,IF(ISBLANK(F420),,(IF(M420="WON-EW",((((F420-1)*J420)*'results log'!$B$2)+('results log'!$B$2*(F420-1))),IF(M420="WON",((((F420-1)*J420)*'results log'!$B$2)+('results log'!$B$2*(F420-1))),IF(M420="PLACED",((((F420-1)*J420)*'results log'!$B$2)-'results log'!$B$2),IF(J420=0,-'results log'!$B$2,IF(J420=0,-'results log'!$B$2,-('results log'!$B$2*2)))))))*E420))</f>
        <v>0</v>
      </c>
      <c r="Q420" s="27">
        <f>IF(ISBLANK(M420),,IF(ISBLANK(G420),,(IF(M420="WON-EW",((((N420-1)*J420)*'results log'!$B$2)+('results log'!$B$2*(N420-1))),IF(M420="WON",((((N420-1)*J420)*'results log'!$B$2)+('results log'!$B$2*(N420-1))),IF(M420="PLACED",((((N420-1)*J420)*'results log'!$B$2)-'results log'!$B$2),IF(J420=0,-'results log'!$B$2,IF(J420=0,-'results log'!$B$2,-('results log'!$B$2*2)))))))*E420))</f>
        <v>0</v>
      </c>
      <c r="R420" s="27">
        <f>IF(ISBLANK(M420),,IF(U420&lt;&gt;1,((IF(M420="WON-EW",(((K420-1)*'results log'!$B$2)*(1-$B$3))+(((L420-1)*'results log'!$B$2)*(1-$B$3)),IF(M420="WON",(((K420-1)*'results log'!$B$2)*(1-$B$3)),IF(M420="PLACED",(((L420-1)*'results log'!$B$2)*(1-$B$3))-'results log'!$B$2,IF(J420=0,-'results log'!$B$2,-('results log'!$B$2*2))))))*E420),0))</f>
        <v>0</v>
      </c>
      <c r="U420">
        <f t="shared" si="13"/>
        <v>1</v>
      </c>
    </row>
    <row r="421" spans="8:21" ht="16" x14ac:dyDescent="0.2">
      <c r="H421" s="22"/>
      <c r="I421" s="22"/>
      <c r="J421" s="22"/>
      <c r="M421" s="17"/>
      <c r="N421" s="26">
        <f>((G421-1)*(1-(IF(H421="no",0,'results log'!$B$3)))+1)</f>
        <v>5.0000000000000044E-2</v>
      </c>
      <c r="O421" s="26">
        <f t="shared" si="14"/>
        <v>0</v>
      </c>
      <c r="P421" s="28">
        <f>IF(ISBLANK(M421),,IF(ISBLANK(F421),,(IF(M421="WON-EW",((((F421-1)*J421)*'results log'!$B$2)+('results log'!$B$2*(F421-1))),IF(M421="WON",((((F421-1)*J421)*'results log'!$B$2)+('results log'!$B$2*(F421-1))),IF(M421="PLACED",((((F421-1)*J421)*'results log'!$B$2)-'results log'!$B$2),IF(J421=0,-'results log'!$B$2,IF(J421=0,-'results log'!$B$2,-('results log'!$B$2*2)))))))*E421))</f>
        <v>0</v>
      </c>
      <c r="Q421" s="27">
        <f>IF(ISBLANK(M421),,IF(ISBLANK(G421),,(IF(M421="WON-EW",((((N421-1)*J421)*'results log'!$B$2)+('results log'!$B$2*(N421-1))),IF(M421="WON",((((N421-1)*J421)*'results log'!$B$2)+('results log'!$B$2*(N421-1))),IF(M421="PLACED",((((N421-1)*J421)*'results log'!$B$2)-'results log'!$B$2),IF(J421=0,-'results log'!$B$2,IF(J421=0,-'results log'!$B$2,-('results log'!$B$2*2)))))))*E421))</f>
        <v>0</v>
      </c>
      <c r="R421" s="27">
        <f>IF(ISBLANK(M421),,IF(U421&lt;&gt;1,((IF(M421="WON-EW",(((K421-1)*'results log'!$B$2)*(1-$B$3))+(((L421-1)*'results log'!$B$2)*(1-$B$3)),IF(M421="WON",(((K421-1)*'results log'!$B$2)*(1-$B$3)),IF(M421="PLACED",(((L421-1)*'results log'!$B$2)*(1-$B$3))-'results log'!$B$2,IF(J421=0,-'results log'!$B$2,-('results log'!$B$2*2))))))*E421),0))</f>
        <v>0</v>
      </c>
      <c r="U421">
        <f t="shared" si="13"/>
        <v>1</v>
      </c>
    </row>
    <row r="422" spans="8:21" ht="16" x14ac:dyDescent="0.2">
      <c r="H422" s="22"/>
      <c r="I422" s="22"/>
      <c r="J422" s="22"/>
      <c r="M422" s="17"/>
      <c r="N422" s="26">
        <f>((G422-1)*(1-(IF(H422="no",0,'results log'!$B$3)))+1)</f>
        <v>5.0000000000000044E-2</v>
      </c>
      <c r="O422" s="26">
        <f t="shared" si="14"/>
        <v>0</v>
      </c>
      <c r="P422" s="28">
        <f>IF(ISBLANK(M422),,IF(ISBLANK(F422),,(IF(M422="WON-EW",((((F422-1)*J422)*'results log'!$B$2)+('results log'!$B$2*(F422-1))),IF(M422="WON",((((F422-1)*J422)*'results log'!$B$2)+('results log'!$B$2*(F422-1))),IF(M422="PLACED",((((F422-1)*J422)*'results log'!$B$2)-'results log'!$B$2),IF(J422=0,-'results log'!$B$2,IF(J422=0,-'results log'!$B$2,-('results log'!$B$2*2)))))))*E422))</f>
        <v>0</v>
      </c>
      <c r="Q422" s="27">
        <f>IF(ISBLANK(M422),,IF(ISBLANK(G422),,(IF(M422="WON-EW",((((N422-1)*J422)*'results log'!$B$2)+('results log'!$B$2*(N422-1))),IF(M422="WON",((((N422-1)*J422)*'results log'!$B$2)+('results log'!$B$2*(N422-1))),IF(M422="PLACED",((((N422-1)*J422)*'results log'!$B$2)-'results log'!$B$2),IF(J422=0,-'results log'!$B$2,IF(J422=0,-'results log'!$B$2,-('results log'!$B$2*2)))))))*E422))</f>
        <v>0</v>
      </c>
      <c r="R422" s="27">
        <f>IF(ISBLANK(M422),,IF(U422&lt;&gt;1,((IF(M422="WON-EW",(((K422-1)*'results log'!$B$2)*(1-$B$3))+(((L422-1)*'results log'!$B$2)*(1-$B$3)),IF(M422="WON",(((K422-1)*'results log'!$B$2)*(1-$B$3)),IF(M422="PLACED",(((L422-1)*'results log'!$B$2)*(1-$B$3))-'results log'!$B$2,IF(J422=0,-'results log'!$B$2,-('results log'!$B$2*2))))))*E422),0))</f>
        <v>0</v>
      </c>
      <c r="U422">
        <f t="shared" si="13"/>
        <v>1</v>
      </c>
    </row>
    <row r="423" spans="8:21" ht="16" x14ac:dyDescent="0.2">
      <c r="H423" s="22"/>
      <c r="I423" s="22"/>
      <c r="J423" s="22"/>
      <c r="M423" s="17"/>
      <c r="N423" s="26">
        <f>((G423-1)*(1-(IF(H423="no",0,'results log'!$B$3)))+1)</f>
        <v>5.0000000000000044E-2</v>
      </c>
      <c r="O423" s="26">
        <f t="shared" si="14"/>
        <v>0</v>
      </c>
      <c r="P423" s="28">
        <f>IF(ISBLANK(M423),,IF(ISBLANK(F423),,(IF(M423="WON-EW",((((F423-1)*J423)*'results log'!$B$2)+('results log'!$B$2*(F423-1))),IF(M423="WON",((((F423-1)*J423)*'results log'!$B$2)+('results log'!$B$2*(F423-1))),IF(M423="PLACED",((((F423-1)*J423)*'results log'!$B$2)-'results log'!$B$2),IF(J423=0,-'results log'!$B$2,IF(J423=0,-'results log'!$B$2,-('results log'!$B$2*2)))))))*E423))</f>
        <v>0</v>
      </c>
      <c r="Q423" s="27">
        <f>IF(ISBLANK(M423),,IF(ISBLANK(G423),,(IF(M423="WON-EW",((((N423-1)*J423)*'results log'!$B$2)+('results log'!$B$2*(N423-1))),IF(M423="WON",((((N423-1)*J423)*'results log'!$B$2)+('results log'!$B$2*(N423-1))),IF(M423="PLACED",((((N423-1)*J423)*'results log'!$B$2)-'results log'!$B$2),IF(J423=0,-'results log'!$B$2,IF(J423=0,-'results log'!$B$2,-('results log'!$B$2*2)))))))*E423))</f>
        <v>0</v>
      </c>
      <c r="R423" s="27">
        <f>IF(ISBLANK(M423),,IF(U423&lt;&gt;1,((IF(M423="WON-EW",(((K423-1)*'results log'!$B$2)*(1-$B$3))+(((L423-1)*'results log'!$B$2)*(1-$B$3)),IF(M423="WON",(((K423-1)*'results log'!$B$2)*(1-$B$3)),IF(M423="PLACED",(((L423-1)*'results log'!$B$2)*(1-$B$3))-'results log'!$B$2,IF(J423=0,-'results log'!$B$2,-('results log'!$B$2*2))))))*E423),0))</f>
        <v>0</v>
      </c>
      <c r="U423">
        <f t="shared" si="13"/>
        <v>1</v>
      </c>
    </row>
    <row r="424" spans="8:21" ht="16" x14ac:dyDescent="0.2">
      <c r="H424" s="22"/>
      <c r="I424" s="22"/>
      <c r="J424" s="22"/>
      <c r="M424" s="17"/>
      <c r="N424" s="26">
        <f>((G424-1)*(1-(IF(H424="no",0,'results log'!$B$3)))+1)</f>
        <v>5.0000000000000044E-2</v>
      </c>
      <c r="O424" s="26">
        <f t="shared" si="14"/>
        <v>0</v>
      </c>
      <c r="P424" s="28">
        <f>IF(ISBLANK(M424),,IF(ISBLANK(F424),,(IF(M424="WON-EW",((((F424-1)*J424)*'results log'!$B$2)+('results log'!$B$2*(F424-1))),IF(M424="WON",((((F424-1)*J424)*'results log'!$B$2)+('results log'!$B$2*(F424-1))),IF(M424="PLACED",((((F424-1)*J424)*'results log'!$B$2)-'results log'!$B$2),IF(J424=0,-'results log'!$B$2,IF(J424=0,-'results log'!$B$2,-('results log'!$B$2*2)))))))*E424))</f>
        <v>0</v>
      </c>
      <c r="Q424" s="27">
        <f>IF(ISBLANK(M424),,IF(ISBLANK(G424),,(IF(M424="WON-EW",((((N424-1)*J424)*'results log'!$B$2)+('results log'!$B$2*(N424-1))),IF(M424="WON",((((N424-1)*J424)*'results log'!$B$2)+('results log'!$B$2*(N424-1))),IF(M424="PLACED",((((N424-1)*J424)*'results log'!$B$2)-'results log'!$B$2),IF(J424=0,-'results log'!$B$2,IF(J424=0,-'results log'!$B$2,-('results log'!$B$2*2)))))))*E424))</f>
        <v>0</v>
      </c>
      <c r="R424" s="27">
        <f>IF(ISBLANK(M424),,IF(U424&lt;&gt;1,((IF(M424="WON-EW",(((K424-1)*'results log'!$B$2)*(1-$B$3))+(((L424-1)*'results log'!$B$2)*(1-$B$3)),IF(M424="WON",(((K424-1)*'results log'!$B$2)*(1-$B$3)),IF(M424="PLACED",(((L424-1)*'results log'!$B$2)*(1-$B$3))-'results log'!$B$2,IF(J424=0,-'results log'!$B$2,-('results log'!$B$2*2))))))*E424),0))</f>
        <v>0</v>
      </c>
      <c r="U424">
        <f t="shared" si="13"/>
        <v>1</v>
      </c>
    </row>
    <row r="425" spans="8:21" ht="16" x14ac:dyDescent="0.2">
      <c r="H425" s="22"/>
      <c r="I425" s="22"/>
      <c r="J425" s="22"/>
      <c r="M425" s="17"/>
      <c r="N425" s="26">
        <f>((G425-1)*(1-(IF(H425="no",0,'results log'!$B$3)))+1)</f>
        <v>5.0000000000000044E-2</v>
      </c>
      <c r="O425" s="26">
        <f t="shared" si="14"/>
        <v>0</v>
      </c>
      <c r="P425" s="28">
        <f>IF(ISBLANK(M425),,IF(ISBLANK(F425),,(IF(M425="WON-EW",((((F425-1)*J425)*'results log'!$B$2)+('results log'!$B$2*(F425-1))),IF(M425="WON",((((F425-1)*J425)*'results log'!$B$2)+('results log'!$B$2*(F425-1))),IF(M425="PLACED",((((F425-1)*J425)*'results log'!$B$2)-'results log'!$B$2),IF(J425=0,-'results log'!$B$2,IF(J425=0,-'results log'!$B$2,-('results log'!$B$2*2)))))))*E425))</f>
        <v>0</v>
      </c>
      <c r="Q425" s="27">
        <f>IF(ISBLANK(M425),,IF(ISBLANK(G425),,(IF(M425="WON-EW",((((N425-1)*J425)*'results log'!$B$2)+('results log'!$B$2*(N425-1))),IF(M425="WON",((((N425-1)*J425)*'results log'!$B$2)+('results log'!$B$2*(N425-1))),IF(M425="PLACED",((((N425-1)*J425)*'results log'!$B$2)-'results log'!$B$2),IF(J425=0,-'results log'!$B$2,IF(J425=0,-'results log'!$B$2,-('results log'!$B$2*2)))))))*E425))</f>
        <v>0</v>
      </c>
      <c r="R425" s="27">
        <f>IF(ISBLANK(M425),,IF(U425&lt;&gt;1,((IF(M425="WON-EW",(((K425-1)*'results log'!$B$2)*(1-$B$3))+(((L425-1)*'results log'!$B$2)*(1-$B$3)),IF(M425="WON",(((K425-1)*'results log'!$B$2)*(1-$B$3)),IF(M425="PLACED",(((L425-1)*'results log'!$B$2)*(1-$B$3))-'results log'!$B$2,IF(J425=0,-'results log'!$B$2,-('results log'!$B$2*2))))))*E425),0))</f>
        <v>0</v>
      </c>
      <c r="U425">
        <f t="shared" si="13"/>
        <v>1</v>
      </c>
    </row>
    <row r="426" spans="8:21" ht="16" x14ac:dyDescent="0.2">
      <c r="H426" s="22"/>
      <c r="I426" s="22"/>
      <c r="J426" s="22"/>
      <c r="M426" s="17"/>
      <c r="N426" s="26">
        <f>((G426-1)*(1-(IF(H426="no",0,'results log'!$B$3)))+1)</f>
        <v>5.0000000000000044E-2</v>
      </c>
      <c r="O426" s="26">
        <f t="shared" si="14"/>
        <v>0</v>
      </c>
      <c r="P426" s="28">
        <f>IF(ISBLANK(M426),,IF(ISBLANK(F426),,(IF(M426="WON-EW",((((F426-1)*J426)*'results log'!$B$2)+('results log'!$B$2*(F426-1))),IF(M426="WON",((((F426-1)*J426)*'results log'!$B$2)+('results log'!$B$2*(F426-1))),IF(M426="PLACED",((((F426-1)*J426)*'results log'!$B$2)-'results log'!$B$2),IF(J426=0,-'results log'!$B$2,IF(J426=0,-'results log'!$B$2,-('results log'!$B$2*2)))))))*E426))</f>
        <v>0</v>
      </c>
      <c r="Q426" s="27">
        <f>IF(ISBLANK(M426),,IF(ISBLANK(G426),,(IF(M426="WON-EW",((((N426-1)*J426)*'results log'!$B$2)+('results log'!$B$2*(N426-1))),IF(M426="WON",((((N426-1)*J426)*'results log'!$B$2)+('results log'!$B$2*(N426-1))),IF(M426="PLACED",((((N426-1)*J426)*'results log'!$B$2)-'results log'!$B$2),IF(J426=0,-'results log'!$B$2,IF(J426=0,-'results log'!$B$2,-('results log'!$B$2*2)))))))*E426))</f>
        <v>0</v>
      </c>
      <c r="R426" s="27">
        <f>IF(ISBLANK(M426),,IF(U426&lt;&gt;1,((IF(M426="WON-EW",(((K426-1)*'results log'!$B$2)*(1-$B$3))+(((L426-1)*'results log'!$B$2)*(1-$B$3)),IF(M426="WON",(((K426-1)*'results log'!$B$2)*(1-$B$3)),IF(M426="PLACED",(((L426-1)*'results log'!$B$2)*(1-$B$3))-'results log'!$B$2,IF(J426=0,-'results log'!$B$2,-('results log'!$B$2*2))))))*E426),0))</f>
        <v>0</v>
      </c>
      <c r="U426">
        <f t="shared" si="13"/>
        <v>1</v>
      </c>
    </row>
    <row r="427" spans="8:21" ht="16" x14ac:dyDescent="0.2">
      <c r="H427" s="22"/>
      <c r="I427" s="22"/>
      <c r="J427" s="22"/>
      <c r="M427" s="17"/>
      <c r="N427" s="26">
        <f>((G427-1)*(1-(IF(H427="no",0,'results log'!$B$3)))+1)</f>
        <v>5.0000000000000044E-2</v>
      </c>
      <c r="O427" s="26">
        <f t="shared" si="14"/>
        <v>0</v>
      </c>
      <c r="P427" s="28">
        <f>IF(ISBLANK(M427),,IF(ISBLANK(F427),,(IF(M427="WON-EW",((((F427-1)*J427)*'results log'!$B$2)+('results log'!$B$2*(F427-1))),IF(M427="WON",((((F427-1)*J427)*'results log'!$B$2)+('results log'!$B$2*(F427-1))),IF(M427="PLACED",((((F427-1)*J427)*'results log'!$B$2)-'results log'!$B$2),IF(J427=0,-'results log'!$B$2,IF(J427=0,-'results log'!$B$2,-('results log'!$B$2*2)))))))*E427))</f>
        <v>0</v>
      </c>
      <c r="Q427" s="27">
        <f>IF(ISBLANK(M427),,IF(ISBLANK(G427),,(IF(M427="WON-EW",((((N427-1)*J427)*'results log'!$B$2)+('results log'!$B$2*(N427-1))),IF(M427="WON",((((N427-1)*J427)*'results log'!$B$2)+('results log'!$B$2*(N427-1))),IF(M427="PLACED",((((N427-1)*J427)*'results log'!$B$2)-'results log'!$B$2),IF(J427=0,-'results log'!$B$2,IF(J427=0,-'results log'!$B$2,-('results log'!$B$2*2)))))))*E427))</f>
        <v>0</v>
      </c>
      <c r="R427" s="27">
        <f>IF(ISBLANK(M427),,IF(U427&lt;&gt;1,((IF(M427="WON-EW",(((K427-1)*'results log'!$B$2)*(1-$B$3))+(((L427-1)*'results log'!$B$2)*(1-$B$3)),IF(M427="WON",(((K427-1)*'results log'!$B$2)*(1-$B$3)),IF(M427="PLACED",(((L427-1)*'results log'!$B$2)*(1-$B$3))-'results log'!$B$2,IF(J427=0,-'results log'!$B$2,-('results log'!$B$2*2))))))*E427),0))</f>
        <v>0</v>
      </c>
      <c r="U427">
        <f t="shared" si="13"/>
        <v>1</v>
      </c>
    </row>
    <row r="428" spans="8:21" ht="16" x14ac:dyDescent="0.2">
      <c r="H428" s="22"/>
      <c r="I428" s="22"/>
      <c r="J428" s="22"/>
      <c r="M428" s="17"/>
      <c r="N428" s="26">
        <f>((G428-1)*(1-(IF(H428="no",0,'results log'!$B$3)))+1)</f>
        <v>5.0000000000000044E-2</v>
      </c>
      <c r="O428" s="26">
        <f t="shared" si="14"/>
        <v>0</v>
      </c>
      <c r="P428" s="28">
        <f>IF(ISBLANK(M428),,IF(ISBLANK(F428),,(IF(M428="WON-EW",((((F428-1)*J428)*'results log'!$B$2)+('results log'!$B$2*(F428-1))),IF(M428="WON",((((F428-1)*J428)*'results log'!$B$2)+('results log'!$B$2*(F428-1))),IF(M428="PLACED",((((F428-1)*J428)*'results log'!$B$2)-'results log'!$B$2),IF(J428=0,-'results log'!$B$2,IF(J428=0,-'results log'!$B$2,-('results log'!$B$2*2)))))))*E428))</f>
        <v>0</v>
      </c>
      <c r="Q428" s="27">
        <f>IF(ISBLANK(M428),,IF(ISBLANK(G428),,(IF(M428="WON-EW",((((N428-1)*J428)*'results log'!$B$2)+('results log'!$B$2*(N428-1))),IF(M428="WON",((((N428-1)*J428)*'results log'!$B$2)+('results log'!$B$2*(N428-1))),IF(M428="PLACED",((((N428-1)*J428)*'results log'!$B$2)-'results log'!$B$2),IF(J428=0,-'results log'!$B$2,IF(J428=0,-'results log'!$B$2,-('results log'!$B$2*2)))))))*E428))</f>
        <v>0</v>
      </c>
      <c r="R428" s="27">
        <f>IF(ISBLANK(M428),,IF(U428&lt;&gt;1,((IF(M428="WON-EW",(((K428-1)*'results log'!$B$2)*(1-$B$3))+(((L428-1)*'results log'!$B$2)*(1-$B$3)),IF(M428="WON",(((K428-1)*'results log'!$B$2)*(1-$B$3)),IF(M428="PLACED",(((L428-1)*'results log'!$B$2)*(1-$B$3))-'results log'!$B$2,IF(J428=0,-'results log'!$B$2,-('results log'!$B$2*2))))))*E428),0))</f>
        <v>0</v>
      </c>
      <c r="U428">
        <f t="shared" si="13"/>
        <v>1</v>
      </c>
    </row>
    <row r="429" spans="8:21" ht="16" x14ac:dyDescent="0.2">
      <c r="H429" s="22"/>
      <c r="I429" s="22"/>
      <c r="J429" s="22"/>
      <c r="M429" s="17"/>
      <c r="N429" s="26">
        <f>((G429-1)*(1-(IF(H429="no",0,'results log'!$B$3)))+1)</f>
        <v>5.0000000000000044E-2</v>
      </c>
      <c r="O429" s="26">
        <f t="shared" si="14"/>
        <v>0</v>
      </c>
      <c r="P429" s="28">
        <f>IF(ISBLANK(M429),,IF(ISBLANK(F429),,(IF(M429="WON-EW",((((F429-1)*J429)*'results log'!$B$2)+('results log'!$B$2*(F429-1))),IF(M429="WON",((((F429-1)*J429)*'results log'!$B$2)+('results log'!$B$2*(F429-1))),IF(M429="PLACED",((((F429-1)*J429)*'results log'!$B$2)-'results log'!$B$2),IF(J429=0,-'results log'!$B$2,IF(J429=0,-'results log'!$B$2,-('results log'!$B$2*2)))))))*E429))</f>
        <v>0</v>
      </c>
      <c r="Q429" s="27">
        <f>IF(ISBLANK(M429),,IF(ISBLANK(G429),,(IF(M429="WON-EW",((((N429-1)*J429)*'results log'!$B$2)+('results log'!$B$2*(N429-1))),IF(M429="WON",((((N429-1)*J429)*'results log'!$B$2)+('results log'!$B$2*(N429-1))),IF(M429="PLACED",((((N429-1)*J429)*'results log'!$B$2)-'results log'!$B$2),IF(J429=0,-'results log'!$B$2,IF(J429=0,-'results log'!$B$2,-('results log'!$B$2*2)))))))*E429))</f>
        <v>0</v>
      </c>
      <c r="R429" s="27">
        <f>IF(ISBLANK(M429),,IF(U429&lt;&gt;1,((IF(M429="WON-EW",(((K429-1)*'results log'!$B$2)*(1-$B$3))+(((L429-1)*'results log'!$B$2)*(1-$B$3)),IF(M429="WON",(((K429-1)*'results log'!$B$2)*(1-$B$3)),IF(M429="PLACED",(((L429-1)*'results log'!$B$2)*(1-$B$3))-'results log'!$B$2,IF(J429=0,-'results log'!$B$2,-('results log'!$B$2*2))))))*E429),0))</f>
        <v>0</v>
      </c>
      <c r="U429">
        <f t="shared" si="13"/>
        <v>1</v>
      </c>
    </row>
    <row r="430" spans="8:21" ht="16" x14ac:dyDescent="0.2">
      <c r="H430" s="22"/>
      <c r="I430" s="22"/>
      <c r="J430" s="22"/>
      <c r="M430" s="17"/>
      <c r="N430" s="26">
        <f>((G430-1)*(1-(IF(H430="no",0,'results log'!$B$3)))+1)</f>
        <v>5.0000000000000044E-2</v>
      </c>
      <c r="O430" s="26">
        <f t="shared" si="14"/>
        <v>0</v>
      </c>
      <c r="P430" s="28">
        <f>IF(ISBLANK(M430),,IF(ISBLANK(F430),,(IF(M430="WON-EW",((((F430-1)*J430)*'results log'!$B$2)+('results log'!$B$2*(F430-1))),IF(M430="WON",((((F430-1)*J430)*'results log'!$B$2)+('results log'!$B$2*(F430-1))),IF(M430="PLACED",((((F430-1)*J430)*'results log'!$B$2)-'results log'!$B$2),IF(J430=0,-'results log'!$B$2,IF(J430=0,-'results log'!$B$2,-('results log'!$B$2*2)))))))*E430))</f>
        <v>0</v>
      </c>
      <c r="Q430" s="27">
        <f>IF(ISBLANK(M430),,IF(ISBLANK(G430),,(IF(M430="WON-EW",((((N430-1)*J430)*'results log'!$B$2)+('results log'!$B$2*(N430-1))),IF(M430="WON",((((N430-1)*J430)*'results log'!$B$2)+('results log'!$B$2*(N430-1))),IF(M430="PLACED",((((N430-1)*J430)*'results log'!$B$2)-'results log'!$B$2),IF(J430=0,-'results log'!$B$2,IF(J430=0,-'results log'!$B$2,-('results log'!$B$2*2)))))))*E430))</f>
        <v>0</v>
      </c>
      <c r="R430" s="27">
        <f>IF(ISBLANK(M430),,IF(U430&lt;&gt;1,((IF(M430="WON-EW",(((K430-1)*'results log'!$B$2)*(1-$B$3))+(((L430-1)*'results log'!$B$2)*(1-$B$3)),IF(M430="WON",(((K430-1)*'results log'!$B$2)*(1-$B$3)),IF(M430="PLACED",(((L430-1)*'results log'!$B$2)*(1-$B$3))-'results log'!$B$2,IF(J430=0,-'results log'!$B$2,-('results log'!$B$2*2))))))*E430),0))</f>
        <v>0</v>
      </c>
      <c r="U430">
        <f t="shared" si="13"/>
        <v>1</v>
      </c>
    </row>
    <row r="431" spans="8:21" ht="16" x14ac:dyDescent="0.2">
      <c r="H431" s="22"/>
      <c r="I431" s="22"/>
      <c r="J431" s="22"/>
      <c r="M431" s="17"/>
      <c r="N431" s="26">
        <f>((G431-1)*(1-(IF(H431="no",0,'results log'!$B$3)))+1)</f>
        <v>5.0000000000000044E-2</v>
      </c>
      <c r="O431" s="26">
        <f t="shared" si="14"/>
        <v>0</v>
      </c>
      <c r="P431" s="28">
        <f>IF(ISBLANK(M431),,IF(ISBLANK(F431),,(IF(M431="WON-EW",((((F431-1)*J431)*'results log'!$B$2)+('results log'!$B$2*(F431-1))),IF(M431="WON",((((F431-1)*J431)*'results log'!$B$2)+('results log'!$B$2*(F431-1))),IF(M431="PLACED",((((F431-1)*J431)*'results log'!$B$2)-'results log'!$B$2),IF(J431=0,-'results log'!$B$2,IF(J431=0,-'results log'!$B$2,-('results log'!$B$2*2)))))))*E431))</f>
        <v>0</v>
      </c>
      <c r="Q431" s="27">
        <f>IF(ISBLANK(M431),,IF(ISBLANK(G431),,(IF(M431="WON-EW",((((N431-1)*J431)*'results log'!$B$2)+('results log'!$B$2*(N431-1))),IF(M431="WON",((((N431-1)*J431)*'results log'!$B$2)+('results log'!$B$2*(N431-1))),IF(M431="PLACED",((((N431-1)*J431)*'results log'!$B$2)-'results log'!$B$2),IF(J431=0,-'results log'!$B$2,IF(J431=0,-'results log'!$B$2,-('results log'!$B$2*2)))))))*E431))</f>
        <v>0</v>
      </c>
      <c r="R431" s="27">
        <f>IF(ISBLANK(M431),,IF(U431&lt;&gt;1,((IF(M431="WON-EW",(((K431-1)*'results log'!$B$2)*(1-$B$3))+(((L431-1)*'results log'!$B$2)*(1-$B$3)),IF(M431="WON",(((K431-1)*'results log'!$B$2)*(1-$B$3)),IF(M431="PLACED",(((L431-1)*'results log'!$B$2)*(1-$B$3))-'results log'!$B$2,IF(J431=0,-'results log'!$B$2,-('results log'!$B$2*2))))))*E431),0))</f>
        <v>0</v>
      </c>
      <c r="U431">
        <f t="shared" si="13"/>
        <v>1</v>
      </c>
    </row>
    <row r="432" spans="8:21" ht="16" x14ac:dyDescent="0.2">
      <c r="H432" s="22"/>
      <c r="I432" s="22"/>
      <c r="J432" s="22"/>
      <c r="M432" s="17"/>
      <c r="N432" s="26">
        <f>((G432-1)*(1-(IF(H432="no",0,'results log'!$B$3)))+1)</f>
        <v>5.0000000000000044E-2</v>
      </c>
      <c r="O432" s="26">
        <f t="shared" si="14"/>
        <v>0</v>
      </c>
      <c r="P432" s="28">
        <f>IF(ISBLANK(M432),,IF(ISBLANK(F432),,(IF(M432="WON-EW",((((F432-1)*J432)*'results log'!$B$2)+('results log'!$B$2*(F432-1))),IF(M432="WON",((((F432-1)*J432)*'results log'!$B$2)+('results log'!$B$2*(F432-1))),IF(M432="PLACED",((((F432-1)*J432)*'results log'!$B$2)-'results log'!$B$2),IF(J432=0,-'results log'!$B$2,IF(J432=0,-'results log'!$B$2,-('results log'!$B$2*2)))))))*E432))</f>
        <v>0</v>
      </c>
      <c r="Q432" s="27">
        <f>IF(ISBLANK(M432),,IF(ISBLANK(G432),,(IF(M432="WON-EW",((((N432-1)*J432)*'results log'!$B$2)+('results log'!$B$2*(N432-1))),IF(M432="WON",((((N432-1)*J432)*'results log'!$B$2)+('results log'!$B$2*(N432-1))),IF(M432="PLACED",((((N432-1)*J432)*'results log'!$B$2)-'results log'!$B$2),IF(J432=0,-'results log'!$B$2,IF(J432=0,-'results log'!$B$2,-('results log'!$B$2*2)))))))*E432))</f>
        <v>0</v>
      </c>
      <c r="R432" s="27">
        <f>IF(ISBLANK(M432),,IF(U432&lt;&gt;1,((IF(M432="WON-EW",(((K432-1)*'results log'!$B$2)*(1-$B$3))+(((L432-1)*'results log'!$B$2)*(1-$B$3)),IF(M432="WON",(((K432-1)*'results log'!$B$2)*(1-$B$3)),IF(M432="PLACED",(((L432-1)*'results log'!$B$2)*(1-$B$3))-'results log'!$B$2,IF(J432=0,-'results log'!$B$2,-('results log'!$B$2*2))))))*E432),0))</f>
        <v>0</v>
      </c>
      <c r="U432">
        <f t="shared" si="13"/>
        <v>1</v>
      </c>
    </row>
    <row r="433" spans="8:21" ht="16" x14ac:dyDescent="0.2">
      <c r="H433" s="22"/>
      <c r="I433" s="22"/>
      <c r="J433" s="22"/>
      <c r="M433" s="17"/>
      <c r="N433" s="26">
        <f>((G433-1)*(1-(IF(H433="no",0,'results log'!$B$3)))+1)</f>
        <v>5.0000000000000044E-2</v>
      </c>
      <c r="O433" s="26">
        <f t="shared" si="14"/>
        <v>0</v>
      </c>
      <c r="P433" s="28">
        <f>IF(ISBLANK(M433),,IF(ISBLANK(F433),,(IF(M433="WON-EW",((((F433-1)*J433)*'results log'!$B$2)+('results log'!$B$2*(F433-1))),IF(M433="WON",((((F433-1)*J433)*'results log'!$B$2)+('results log'!$B$2*(F433-1))),IF(M433="PLACED",((((F433-1)*J433)*'results log'!$B$2)-'results log'!$B$2),IF(J433=0,-'results log'!$B$2,IF(J433=0,-'results log'!$B$2,-('results log'!$B$2*2)))))))*E433))</f>
        <v>0</v>
      </c>
      <c r="Q433" s="27">
        <f>IF(ISBLANK(M433),,IF(ISBLANK(G433),,(IF(M433="WON-EW",((((N433-1)*J433)*'results log'!$B$2)+('results log'!$B$2*(N433-1))),IF(M433="WON",((((N433-1)*J433)*'results log'!$B$2)+('results log'!$B$2*(N433-1))),IF(M433="PLACED",((((N433-1)*J433)*'results log'!$B$2)-'results log'!$B$2),IF(J433=0,-'results log'!$B$2,IF(J433=0,-'results log'!$B$2,-('results log'!$B$2*2)))))))*E433))</f>
        <v>0</v>
      </c>
      <c r="R433" s="27">
        <f>IF(ISBLANK(M433),,IF(U433&lt;&gt;1,((IF(M433="WON-EW",(((K433-1)*'results log'!$B$2)*(1-$B$3))+(((L433-1)*'results log'!$B$2)*(1-$B$3)),IF(M433="WON",(((K433-1)*'results log'!$B$2)*(1-$B$3)),IF(M433="PLACED",(((L433-1)*'results log'!$B$2)*(1-$B$3))-'results log'!$B$2,IF(J433=0,-'results log'!$B$2,-('results log'!$B$2*2))))))*E433),0))</f>
        <v>0</v>
      </c>
      <c r="U433">
        <f t="shared" si="13"/>
        <v>1</v>
      </c>
    </row>
    <row r="434" spans="8:21" ht="16" x14ac:dyDescent="0.2">
      <c r="H434" s="22"/>
      <c r="I434" s="22"/>
      <c r="J434" s="22"/>
      <c r="M434" s="17"/>
      <c r="N434" s="26">
        <f>((G434-1)*(1-(IF(H434="no",0,'results log'!$B$3)))+1)</f>
        <v>5.0000000000000044E-2</v>
      </c>
      <c r="O434" s="26">
        <f t="shared" si="14"/>
        <v>0</v>
      </c>
      <c r="P434" s="28">
        <f>IF(ISBLANK(M434),,IF(ISBLANK(F434),,(IF(M434="WON-EW",((((F434-1)*J434)*'results log'!$B$2)+('results log'!$B$2*(F434-1))),IF(M434="WON",((((F434-1)*J434)*'results log'!$B$2)+('results log'!$B$2*(F434-1))),IF(M434="PLACED",((((F434-1)*J434)*'results log'!$B$2)-'results log'!$B$2),IF(J434=0,-'results log'!$B$2,IF(J434=0,-'results log'!$B$2,-('results log'!$B$2*2)))))))*E434))</f>
        <v>0</v>
      </c>
      <c r="Q434" s="27">
        <f>IF(ISBLANK(M434),,IF(ISBLANK(G434),,(IF(M434="WON-EW",((((N434-1)*J434)*'results log'!$B$2)+('results log'!$B$2*(N434-1))),IF(M434="WON",((((N434-1)*J434)*'results log'!$B$2)+('results log'!$B$2*(N434-1))),IF(M434="PLACED",((((N434-1)*J434)*'results log'!$B$2)-'results log'!$B$2),IF(J434=0,-'results log'!$B$2,IF(J434=0,-'results log'!$B$2,-('results log'!$B$2*2)))))))*E434))</f>
        <v>0</v>
      </c>
      <c r="R434" s="27">
        <f>IF(ISBLANK(M434),,IF(U434&lt;&gt;1,((IF(M434="WON-EW",(((K434-1)*'results log'!$B$2)*(1-$B$3))+(((L434-1)*'results log'!$B$2)*(1-$B$3)),IF(M434="WON",(((K434-1)*'results log'!$B$2)*(1-$B$3)),IF(M434="PLACED",(((L434-1)*'results log'!$B$2)*(1-$B$3))-'results log'!$B$2,IF(J434=0,-'results log'!$B$2,-('results log'!$B$2*2))))))*E434),0))</f>
        <v>0</v>
      </c>
      <c r="U434">
        <f t="shared" si="13"/>
        <v>1</v>
      </c>
    </row>
    <row r="435" spans="8:21" ht="16" x14ac:dyDescent="0.2">
      <c r="H435" s="22"/>
      <c r="I435" s="22"/>
      <c r="J435" s="22"/>
      <c r="M435" s="17"/>
      <c r="N435" s="26">
        <f>((G435-1)*(1-(IF(H435="no",0,'results log'!$B$3)))+1)</f>
        <v>5.0000000000000044E-2</v>
      </c>
      <c r="O435" s="26">
        <f t="shared" si="14"/>
        <v>0</v>
      </c>
      <c r="P435" s="28">
        <f>IF(ISBLANK(M435),,IF(ISBLANK(F435),,(IF(M435="WON-EW",((((F435-1)*J435)*'results log'!$B$2)+('results log'!$B$2*(F435-1))),IF(M435="WON",((((F435-1)*J435)*'results log'!$B$2)+('results log'!$B$2*(F435-1))),IF(M435="PLACED",((((F435-1)*J435)*'results log'!$B$2)-'results log'!$B$2),IF(J435=0,-'results log'!$B$2,IF(J435=0,-'results log'!$B$2,-('results log'!$B$2*2)))))))*E435))</f>
        <v>0</v>
      </c>
      <c r="Q435" s="27">
        <f>IF(ISBLANK(M435),,IF(ISBLANK(G435),,(IF(M435="WON-EW",((((N435-1)*J435)*'results log'!$B$2)+('results log'!$B$2*(N435-1))),IF(M435="WON",((((N435-1)*J435)*'results log'!$B$2)+('results log'!$B$2*(N435-1))),IF(M435="PLACED",((((N435-1)*J435)*'results log'!$B$2)-'results log'!$B$2),IF(J435=0,-'results log'!$B$2,IF(J435=0,-'results log'!$B$2,-('results log'!$B$2*2)))))))*E435))</f>
        <v>0</v>
      </c>
      <c r="R435" s="27">
        <f>IF(ISBLANK(M435),,IF(U435&lt;&gt;1,((IF(M435="WON-EW",(((K435-1)*'results log'!$B$2)*(1-$B$3))+(((L435-1)*'results log'!$B$2)*(1-$B$3)),IF(M435="WON",(((K435-1)*'results log'!$B$2)*(1-$B$3)),IF(M435="PLACED",(((L435-1)*'results log'!$B$2)*(1-$B$3))-'results log'!$B$2,IF(J435=0,-'results log'!$B$2,-('results log'!$B$2*2))))))*E435),0))</f>
        <v>0</v>
      </c>
      <c r="U435">
        <f t="shared" si="13"/>
        <v>1</v>
      </c>
    </row>
    <row r="436" spans="8:21" ht="16" x14ac:dyDescent="0.2">
      <c r="H436" s="22"/>
      <c r="I436" s="22"/>
      <c r="J436" s="22"/>
      <c r="M436" s="17"/>
      <c r="N436" s="26">
        <f>((G436-1)*(1-(IF(H436="no",0,'results log'!$B$3)))+1)</f>
        <v>5.0000000000000044E-2</v>
      </c>
      <c r="O436" s="26">
        <f t="shared" si="14"/>
        <v>0</v>
      </c>
      <c r="P436" s="28">
        <f>IF(ISBLANK(M436),,IF(ISBLANK(F436),,(IF(M436="WON-EW",((((F436-1)*J436)*'results log'!$B$2)+('results log'!$B$2*(F436-1))),IF(M436="WON",((((F436-1)*J436)*'results log'!$B$2)+('results log'!$B$2*(F436-1))),IF(M436="PLACED",((((F436-1)*J436)*'results log'!$B$2)-'results log'!$B$2),IF(J436=0,-'results log'!$B$2,IF(J436=0,-'results log'!$B$2,-('results log'!$B$2*2)))))))*E436))</f>
        <v>0</v>
      </c>
      <c r="Q436" s="27">
        <f>IF(ISBLANK(M436),,IF(ISBLANK(G436),,(IF(M436="WON-EW",((((N436-1)*J436)*'results log'!$B$2)+('results log'!$B$2*(N436-1))),IF(M436="WON",((((N436-1)*J436)*'results log'!$B$2)+('results log'!$B$2*(N436-1))),IF(M436="PLACED",((((N436-1)*J436)*'results log'!$B$2)-'results log'!$B$2),IF(J436=0,-'results log'!$B$2,IF(J436=0,-'results log'!$B$2,-('results log'!$B$2*2)))))))*E436))</f>
        <v>0</v>
      </c>
      <c r="R436" s="27">
        <f>IF(ISBLANK(M436),,IF(U436&lt;&gt;1,((IF(M436="WON-EW",(((K436-1)*'results log'!$B$2)*(1-$B$3))+(((L436-1)*'results log'!$B$2)*(1-$B$3)),IF(M436="WON",(((K436-1)*'results log'!$B$2)*(1-$B$3)),IF(M436="PLACED",(((L436-1)*'results log'!$B$2)*(1-$B$3))-'results log'!$B$2,IF(J436=0,-'results log'!$B$2,-('results log'!$B$2*2))))))*E436),0))</f>
        <v>0</v>
      </c>
      <c r="U436">
        <f t="shared" si="13"/>
        <v>1</v>
      </c>
    </row>
    <row r="437" spans="8:21" ht="16" x14ac:dyDescent="0.2">
      <c r="H437" s="22"/>
      <c r="I437" s="22"/>
      <c r="J437" s="22"/>
      <c r="M437" s="17"/>
      <c r="N437" s="26">
        <f>((G437-1)*(1-(IF(H437="no",0,'results log'!$B$3)))+1)</f>
        <v>5.0000000000000044E-2</v>
      </c>
      <c r="O437" s="26">
        <f t="shared" si="14"/>
        <v>0</v>
      </c>
      <c r="P437" s="28">
        <f>IF(ISBLANK(M437),,IF(ISBLANK(F437),,(IF(M437="WON-EW",((((F437-1)*J437)*'results log'!$B$2)+('results log'!$B$2*(F437-1))),IF(M437="WON",((((F437-1)*J437)*'results log'!$B$2)+('results log'!$B$2*(F437-1))),IF(M437="PLACED",((((F437-1)*J437)*'results log'!$B$2)-'results log'!$B$2),IF(J437=0,-'results log'!$B$2,IF(J437=0,-'results log'!$B$2,-('results log'!$B$2*2)))))))*E437))</f>
        <v>0</v>
      </c>
      <c r="Q437" s="27">
        <f>IF(ISBLANK(M437),,IF(ISBLANK(G437),,(IF(M437="WON-EW",((((N437-1)*J437)*'results log'!$B$2)+('results log'!$B$2*(N437-1))),IF(M437="WON",((((N437-1)*J437)*'results log'!$B$2)+('results log'!$B$2*(N437-1))),IF(M437="PLACED",((((N437-1)*J437)*'results log'!$B$2)-'results log'!$B$2),IF(J437=0,-'results log'!$B$2,IF(J437=0,-'results log'!$B$2,-('results log'!$B$2*2)))))))*E437))</f>
        <v>0</v>
      </c>
      <c r="R437" s="27">
        <f>IF(ISBLANK(M437),,IF(U437&lt;&gt;1,((IF(M437="WON-EW",(((K437-1)*'results log'!$B$2)*(1-$B$3))+(((L437-1)*'results log'!$B$2)*(1-$B$3)),IF(M437="WON",(((K437-1)*'results log'!$B$2)*(1-$B$3)),IF(M437="PLACED",(((L437-1)*'results log'!$B$2)*(1-$B$3))-'results log'!$B$2,IF(J437=0,-'results log'!$B$2,-('results log'!$B$2*2))))))*E437),0))</f>
        <v>0</v>
      </c>
      <c r="U437">
        <f t="shared" si="13"/>
        <v>1</v>
      </c>
    </row>
    <row r="438" spans="8:21" ht="16" x14ac:dyDescent="0.2">
      <c r="H438" s="22"/>
      <c r="I438" s="22"/>
      <c r="J438" s="22"/>
      <c r="M438" s="17"/>
      <c r="N438" s="26">
        <f>((G438-1)*(1-(IF(H438="no",0,'results log'!$B$3)))+1)</f>
        <v>5.0000000000000044E-2</v>
      </c>
      <c r="O438" s="26">
        <f t="shared" si="14"/>
        <v>0</v>
      </c>
      <c r="P438" s="28">
        <f>IF(ISBLANK(M438),,IF(ISBLANK(F438),,(IF(M438="WON-EW",((((F438-1)*J438)*'results log'!$B$2)+('results log'!$B$2*(F438-1))),IF(M438="WON",((((F438-1)*J438)*'results log'!$B$2)+('results log'!$B$2*(F438-1))),IF(M438="PLACED",((((F438-1)*J438)*'results log'!$B$2)-'results log'!$B$2),IF(J438=0,-'results log'!$B$2,IF(J438=0,-'results log'!$B$2,-('results log'!$B$2*2)))))))*E438))</f>
        <v>0</v>
      </c>
      <c r="Q438" s="27">
        <f>IF(ISBLANK(M438),,IF(ISBLANK(G438),,(IF(M438="WON-EW",((((N438-1)*J438)*'results log'!$B$2)+('results log'!$B$2*(N438-1))),IF(M438="WON",((((N438-1)*J438)*'results log'!$B$2)+('results log'!$B$2*(N438-1))),IF(M438="PLACED",((((N438-1)*J438)*'results log'!$B$2)-'results log'!$B$2),IF(J438=0,-'results log'!$B$2,IF(J438=0,-'results log'!$B$2,-('results log'!$B$2*2)))))))*E438))</f>
        <v>0</v>
      </c>
      <c r="R438" s="27">
        <f>IF(ISBLANK(M438),,IF(U438&lt;&gt;1,((IF(M438="WON-EW",(((K438-1)*'results log'!$B$2)*(1-$B$3))+(((L438-1)*'results log'!$B$2)*(1-$B$3)),IF(M438="WON",(((K438-1)*'results log'!$B$2)*(1-$B$3)),IF(M438="PLACED",(((L438-1)*'results log'!$B$2)*(1-$B$3))-'results log'!$B$2,IF(J438=0,-'results log'!$B$2,-('results log'!$B$2*2))))))*E438),0))</f>
        <v>0</v>
      </c>
      <c r="U438">
        <f t="shared" si="13"/>
        <v>1</v>
      </c>
    </row>
    <row r="439" spans="8:21" ht="16" x14ac:dyDescent="0.2">
      <c r="H439" s="22"/>
      <c r="I439" s="22"/>
      <c r="J439" s="22"/>
      <c r="M439" s="17"/>
      <c r="N439" s="26">
        <f>((G439-1)*(1-(IF(H439="no",0,'results log'!$B$3)))+1)</f>
        <v>5.0000000000000044E-2</v>
      </c>
      <c r="O439" s="26">
        <f t="shared" si="14"/>
        <v>0</v>
      </c>
      <c r="P439" s="28">
        <f>IF(ISBLANK(M439),,IF(ISBLANK(F439),,(IF(M439="WON-EW",((((F439-1)*J439)*'results log'!$B$2)+('results log'!$B$2*(F439-1))),IF(M439="WON",((((F439-1)*J439)*'results log'!$B$2)+('results log'!$B$2*(F439-1))),IF(M439="PLACED",((((F439-1)*J439)*'results log'!$B$2)-'results log'!$B$2),IF(J439=0,-'results log'!$B$2,IF(J439=0,-'results log'!$B$2,-('results log'!$B$2*2)))))))*E439))</f>
        <v>0</v>
      </c>
      <c r="Q439" s="27">
        <f>IF(ISBLANK(M439),,IF(ISBLANK(G439),,(IF(M439="WON-EW",((((N439-1)*J439)*'results log'!$B$2)+('results log'!$B$2*(N439-1))),IF(M439="WON",((((N439-1)*J439)*'results log'!$B$2)+('results log'!$B$2*(N439-1))),IF(M439="PLACED",((((N439-1)*J439)*'results log'!$B$2)-'results log'!$B$2),IF(J439=0,-'results log'!$B$2,IF(J439=0,-'results log'!$B$2,-('results log'!$B$2*2)))))))*E439))</f>
        <v>0</v>
      </c>
      <c r="R439" s="27">
        <f>IF(ISBLANK(M439),,IF(U439&lt;&gt;1,((IF(M439="WON-EW",(((K439-1)*'results log'!$B$2)*(1-$B$3))+(((L439-1)*'results log'!$B$2)*(1-$B$3)),IF(M439="WON",(((K439-1)*'results log'!$B$2)*(1-$B$3)),IF(M439="PLACED",(((L439-1)*'results log'!$B$2)*(1-$B$3))-'results log'!$B$2,IF(J439=0,-'results log'!$B$2,-('results log'!$B$2*2))))))*E439),0))</f>
        <v>0</v>
      </c>
      <c r="U439">
        <f t="shared" si="13"/>
        <v>1</v>
      </c>
    </row>
    <row r="440" spans="8:21" ht="16" x14ac:dyDescent="0.2">
      <c r="H440" s="22"/>
      <c r="I440" s="22"/>
      <c r="J440" s="22"/>
      <c r="M440" s="17"/>
      <c r="N440" s="26">
        <f>((G440-1)*(1-(IF(H440="no",0,'results log'!$B$3)))+1)</f>
        <v>5.0000000000000044E-2</v>
      </c>
      <c r="O440" s="26">
        <f t="shared" si="14"/>
        <v>0</v>
      </c>
      <c r="P440" s="28">
        <f>IF(ISBLANK(M440),,IF(ISBLANK(F440),,(IF(M440="WON-EW",((((F440-1)*J440)*'results log'!$B$2)+('results log'!$B$2*(F440-1))),IF(M440="WON",((((F440-1)*J440)*'results log'!$B$2)+('results log'!$B$2*(F440-1))),IF(M440="PLACED",((((F440-1)*J440)*'results log'!$B$2)-'results log'!$B$2),IF(J440=0,-'results log'!$B$2,IF(J440=0,-'results log'!$B$2,-('results log'!$B$2*2)))))))*E440))</f>
        <v>0</v>
      </c>
      <c r="Q440" s="27">
        <f>IF(ISBLANK(M440),,IF(ISBLANK(G440),,(IF(M440="WON-EW",((((N440-1)*J440)*'results log'!$B$2)+('results log'!$B$2*(N440-1))),IF(M440="WON",((((N440-1)*J440)*'results log'!$B$2)+('results log'!$B$2*(N440-1))),IF(M440="PLACED",((((N440-1)*J440)*'results log'!$B$2)-'results log'!$B$2),IF(J440=0,-'results log'!$B$2,IF(J440=0,-'results log'!$B$2,-('results log'!$B$2*2)))))))*E440))</f>
        <v>0</v>
      </c>
      <c r="R440" s="27">
        <f>IF(ISBLANK(M440),,IF(U440&lt;&gt;1,((IF(M440="WON-EW",(((K440-1)*'results log'!$B$2)*(1-$B$3))+(((L440-1)*'results log'!$B$2)*(1-$B$3)),IF(M440="WON",(((K440-1)*'results log'!$B$2)*(1-$B$3)),IF(M440="PLACED",(((L440-1)*'results log'!$B$2)*(1-$B$3))-'results log'!$B$2,IF(J440=0,-'results log'!$B$2,-('results log'!$B$2*2))))))*E440),0))</f>
        <v>0</v>
      </c>
      <c r="U440">
        <f t="shared" si="13"/>
        <v>1</v>
      </c>
    </row>
    <row r="441" spans="8:21" ht="16" x14ac:dyDescent="0.2">
      <c r="H441" s="22"/>
      <c r="I441" s="22"/>
      <c r="J441" s="22"/>
      <c r="M441" s="17"/>
      <c r="N441" s="26">
        <f>((G441-1)*(1-(IF(H441="no",0,'results log'!$B$3)))+1)</f>
        <v>5.0000000000000044E-2</v>
      </c>
      <c r="O441" s="26">
        <f t="shared" si="14"/>
        <v>0</v>
      </c>
      <c r="P441" s="28">
        <f>IF(ISBLANK(M441),,IF(ISBLANK(F441),,(IF(M441="WON-EW",((((F441-1)*J441)*'results log'!$B$2)+('results log'!$B$2*(F441-1))),IF(M441="WON",((((F441-1)*J441)*'results log'!$B$2)+('results log'!$B$2*(F441-1))),IF(M441="PLACED",((((F441-1)*J441)*'results log'!$B$2)-'results log'!$B$2),IF(J441=0,-'results log'!$B$2,IF(J441=0,-'results log'!$B$2,-('results log'!$B$2*2)))))))*E441))</f>
        <v>0</v>
      </c>
      <c r="Q441" s="27">
        <f>IF(ISBLANK(M441),,IF(ISBLANK(G441),,(IF(M441="WON-EW",((((N441-1)*J441)*'results log'!$B$2)+('results log'!$B$2*(N441-1))),IF(M441="WON",((((N441-1)*J441)*'results log'!$B$2)+('results log'!$B$2*(N441-1))),IF(M441="PLACED",((((N441-1)*J441)*'results log'!$B$2)-'results log'!$B$2),IF(J441=0,-'results log'!$B$2,IF(J441=0,-'results log'!$B$2,-('results log'!$B$2*2)))))))*E441))</f>
        <v>0</v>
      </c>
      <c r="R441" s="27">
        <f>IF(ISBLANK(M441),,IF(U441&lt;&gt;1,((IF(M441="WON-EW",(((K441-1)*'results log'!$B$2)*(1-$B$3))+(((L441-1)*'results log'!$B$2)*(1-$B$3)),IF(M441="WON",(((K441-1)*'results log'!$B$2)*(1-$B$3)),IF(M441="PLACED",(((L441-1)*'results log'!$B$2)*(1-$B$3))-'results log'!$B$2,IF(J441=0,-'results log'!$B$2,-('results log'!$B$2*2))))))*E441),0))</f>
        <v>0</v>
      </c>
      <c r="U441">
        <f t="shared" si="13"/>
        <v>1</v>
      </c>
    </row>
    <row r="442" spans="8:21" ht="16" x14ac:dyDescent="0.2">
      <c r="H442" s="22"/>
      <c r="I442" s="22"/>
      <c r="J442" s="22"/>
      <c r="M442" s="17"/>
      <c r="N442" s="26">
        <f>((G442-1)*(1-(IF(H442="no",0,'results log'!$B$3)))+1)</f>
        <v>5.0000000000000044E-2</v>
      </c>
      <c r="O442" s="26">
        <f t="shared" si="14"/>
        <v>0</v>
      </c>
      <c r="P442" s="28">
        <f>IF(ISBLANK(M442),,IF(ISBLANK(F442),,(IF(M442="WON-EW",((((F442-1)*J442)*'results log'!$B$2)+('results log'!$B$2*(F442-1))),IF(M442="WON",((((F442-1)*J442)*'results log'!$B$2)+('results log'!$B$2*(F442-1))),IF(M442="PLACED",((((F442-1)*J442)*'results log'!$B$2)-'results log'!$B$2),IF(J442=0,-'results log'!$B$2,IF(J442=0,-'results log'!$B$2,-('results log'!$B$2*2)))))))*E442))</f>
        <v>0</v>
      </c>
      <c r="Q442" s="27">
        <f>IF(ISBLANK(M442),,IF(ISBLANK(G442),,(IF(M442="WON-EW",((((N442-1)*J442)*'results log'!$B$2)+('results log'!$B$2*(N442-1))),IF(M442="WON",((((N442-1)*J442)*'results log'!$B$2)+('results log'!$B$2*(N442-1))),IF(M442="PLACED",((((N442-1)*J442)*'results log'!$B$2)-'results log'!$B$2),IF(J442=0,-'results log'!$B$2,IF(J442=0,-'results log'!$B$2,-('results log'!$B$2*2)))))))*E442))</f>
        <v>0</v>
      </c>
      <c r="R442" s="27">
        <f>IF(ISBLANK(M442),,IF(U442&lt;&gt;1,((IF(M442="WON-EW",(((K442-1)*'results log'!$B$2)*(1-$B$3))+(((L442-1)*'results log'!$B$2)*(1-$B$3)),IF(M442="WON",(((K442-1)*'results log'!$B$2)*(1-$B$3)),IF(M442="PLACED",(((L442-1)*'results log'!$B$2)*(1-$B$3))-'results log'!$B$2,IF(J442=0,-'results log'!$B$2,-('results log'!$B$2*2))))))*E442),0))</f>
        <v>0</v>
      </c>
      <c r="U442">
        <f t="shared" si="13"/>
        <v>1</v>
      </c>
    </row>
    <row r="443" spans="8:21" ht="16" x14ac:dyDescent="0.2">
      <c r="H443" s="22"/>
      <c r="I443" s="22"/>
      <c r="J443" s="22"/>
      <c r="M443" s="17"/>
      <c r="N443" s="26">
        <f>((G443-1)*(1-(IF(H443="no",0,'results log'!$B$3)))+1)</f>
        <v>5.0000000000000044E-2</v>
      </c>
      <c r="O443" s="26">
        <f t="shared" si="14"/>
        <v>0</v>
      </c>
      <c r="P443" s="28">
        <f>IF(ISBLANK(M443),,IF(ISBLANK(F443),,(IF(M443="WON-EW",((((F443-1)*J443)*'results log'!$B$2)+('results log'!$B$2*(F443-1))),IF(M443="WON",((((F443-1)*J443)*'results log'!$B$2)+('results log'!$B$2*(F443-1))),IF(M443="PLACED",((((F443-1)*J443)*'results log'!$B$2)-'results log'!$B$2),IF(J443=0,-'results log'!$B$2,IF(J443=0,-'results log'!$B$2,-('results log'!$B$2*2)))))))*E443))</f>
        <v>0</v>
      </c>
      <c r="Q443" s="27">
        <f>IF(ISBLANK(M443),,IF(ISBLANK(G443),,(IF(M443="WON-EW",((((N443-1)*J443)*'results log'!$B$2)+('results log'!$B$2*(N443-1))),IF(M443="WON",((((N443-1)*J443)*'results log'!$B$2)+('results log'!$B$2*(N443-1))),IF(M443="PLACED",((((N443-1)*J443)*'results log'!$B$2)-'results log'!$B$2),IF(J443=0,-'results log'!$B$2,IF(J443=0,-'results log'!$B$2,-('results log'!$B$2*2)))))))*E443))</f>
        <v>0</v>
      </c>
      <c r="R443" s="27">
        <f>IF(ISBLANK(M443),,IF(U443&lt;&gt;1,((IF(M443="WON-EW",(((K443-1)*'results log'!$B$2)*(1-$B$3))+(((L443-1)*'results log'!$B$2)*(1-$B$3)),IF(M443="WON",(((K443-1)*'results log'!$B$2)*(1-$B$3)),IF(M443="PLACED",(((L443-1)*'results log'!$B$2)*(1-$B$3))-'results log'!$B$2,IF(J443=0,-'results log'!$B$2,-('results log'!$B$2*2))))))*E443),0))</f>
        <v>0</v>
      </c>
      <c r="U443">
        <f t="shared" si="13"/>
        <v>1</v>
      </c>
    </row>
    <row r="444" spans="8:21" ht="16" x14ac:dyDescent="0.2">
      <c r="H444" s="22"/>
      <c r="I444" s="22"/>
      <c r="J444" s="22"/>
      <c r="M444" s="17"/>
      <c r="N444" s="26">
        <f>((G444-1)*(1-(IF(H444="no",0,'results log'!$B$3)))+1)</f>
        <v>5.0000000000000044E-2</v>
      </c>
      <c r="O444" s="26">
        <f t="shared" si="14"/>
        <v>0</v>
      </c>
      <c r="P444" s="28">
        <f>IF(ISBLANK(M444),,IF(ISBLANK(F444),,(IF(M444="WON-EW",((((F444-1)*J444)*'results log'!$B$2)+('results log'!$B$2*(F444-1))),IF(M444="WON",((((F444-1)*J444)*'results log'!$B$2)+('results log'!$B$2*(F444-1))),IF(M444="PLACED",((((F444-1)*J444)*'results log'!$B$2)-'results log'!$B$2),IF(J444=0,-'results log'!$B$2,IF(J444=0,-'results log'!$B$2,-('results log'!$B$2*2)))))))*E444))</f>
        <v>0</v>
      </c>
      <c r="Q444" s="27">
        <f>IF(ISBLANK(M444),,IF(ISBLANK(G444),,(IF(M444="WON-EW",((((N444-1)*J444)*'results log'!$B$2)+('results log'!$B$2*(N444-1))),IF(M444="WON",((((N444-1)*J444)*'results log'!$B$2)+('results log'!$B$2*(N444-1))),IF(M444="PLACED",((((N444-1)*J444)*'results log'!$B$2)-'results log'!$B$2),IF(J444=0,-'results log'!$B$2,IF(J444=0,-'results log'!$B$2,-('results log'!$B$2*2)))))))*E444))</f>
        <v>0</v>
      </c>
      <c r="R444" s="27">
        <f>IF(ISBLANK(M444),,IF(U444&lt;&gt;1,((IF(M444="WON-EW",(((K444-1)*'results log'!$B$2)*(1-$B$3))+(((L444-1)*'results log'!$B$2)*(1-$B$3)),IF(M444="WON",(((K444-1)*'results log'!$B$2)*(1-$B$3)),IF(M444="PLACED",(((L444-1)*'results log'!$B$2)*(1-$B$3))-'results log'!$B$2,IF(J444=0,-'results log'!$B$2,-('results log'!$B$2*2))))))*E444),0))</f>
        <v>0</v>
      </c>
      <c r="U444">
        <f t="shared" si="13"/>
        <v>1</v>
      </c>
    </row>
    <row r="445" spans="8:21" ht="16" x14ac:dyDescent="0.2">
      <c r="H445" s="22"/>
      <c r="I445" s="22"/>
      <c r="J445" s="22"/>
      <c r="M445" s="17"/>
      <c r="N445" s="26">
        <f>((G445-1)*(1-(IF(H445="no",0,'results log'!$B$3)))+1)</f>
        <v>5.0000000000000044E-2</v>
      </c>
      <c r="O445" s="26">
        <f t="shared" si="14"/>
        <v>0</v>
      </c>
      <c r="P445" s="28">
        <f>IF(ISBLANK(M445),,IF(ISBLANK(F445),,(IF(M445="WON-EW",((((F445-1)*J445)*'results log'!$B$2)+('results log'!$B$2*(F445-1))),IF(M445="WON",((((F445-1)*J445)*'results log'!$B$2)+('results log'!$B$2*(F445-1))),IF(M445="PLACED",((((F445-1)*J445)*'results log'!$B$2)-'results log'!$B$2),IF(J445=0,-'results log'!$B$2,IF(J445=0,-'results log'!$B$2,-('results log'!$B$2*2)))))))*E445))</f>
        <v>0</v>
      </c>
      <c r="Q445" s="27">
        <f>IF(ISBLANK(M445),,IF(ISBLANK(G445),,(IF(M445="WON-EW",((((N445-1)*J445)*'results log'!$B$2)+('results log'!$B$2*(N445-1))),IF(M445="WON",((((N445-1)*J445)*'results log'!$B$2)+('results log'!$B$2*(N445-1))),IF(M445="PLACED",((((N445-1)*J445)*'results log'!$B$2)-'results log'!$B$2),IF(J445=0,-'results log'!$B$2,IF(J445=0,-'results log'!$B$2,-('results log'!$B$2*2)))))))*E445))</f>
        <v>0</v>
      </c>
      <c r="R445" s="27">
        <f>IF(ISBLANK(M445),,IF(U445&lt;&gt;1,((IF(M445="WON-EW",(((K445-1)*'results log'!$B$2)*(1-$B$3))+(((L445-1)*'results log'!$B$2)*(1-$B$3)),IF(M445="WON",(((K445-1)*'results log'!$B$2)*(1-$B$3)),IF(M445="PLACED",(((L445-1)*'results log'!$B$2)*(1-$B$3))-'results log'!$B$2,IF(J445=0,-'results log'!$B$2,-('results log'!$B$2*2))))))*E445),0))</f>
        <v>0</v>
      </c>
      <c r="U445">
        <f t="shared" si="13"/>
        <v>1</v>
      </c>
    </row>
    <row r="446" spans="8:21" ht="16" x14ac:dyDescent="0.2">
      <c r="H446" s="22"/>
      <c r="I446" s="22"/>
      <c r="J446" s="22"/>
      <c r="M446" s="17"/>
      <c r="N446" s="26">
        <f>((G446-1)*(1-(IF(H446="no",0,'results log'!$B$3)))+1)</f>
        <v>5.0000000000000044E-2</v>
      </c>
      <c r="O446" s="26">
        <f t="shared" si="14"/>
        <v>0</v>
      </c>
      <c r="P446" s="28">
        <f>IF(ISBLANK(M446),,IF(ISBLANK(F446),,(IF(M446="WON-EW",((((F446-1)*J446)*'results log'!$B$2)+('results log'!$B$2*(F446-1))),IF(M446="WON",((((F446-1)*J446)*'results log'!$B$2)+('results log'!$B$2*(F446-1))),IF(M446="PLACED",((((F446-1)*J446)*'results log'!$B$2)-'results log'!$B$2),IF(J446=0,-'results log'!$B$2,IF(J446=0,-'results log'!$B$2,-('results log'!$B$2*2)))))))*E446))</f>
        <v>0</v>
      </c>
      <c r="Q446" s="27">
        <f>IF(ISBLANK(M446),,IF(ISBLANK(G446),,(IF(M446="WON-EW",((((N446-1)*J446)*'results log'!$B$2)+('results log'!$B$2*(N446-1))),IF(M446="WON",((((N446-1)*J446)*'results log'!$B$2)+('results log'!$B$2*(N446-1))),IF(M446="PLACED",((((N446-1)*J446)*'results log'!$B$2)-'results log'!$B$2),IF(J446=0,-'results log'!$B$2,IF(J446=0,-'results log'!$B$2,-('results log'!$B$2*2)))))))*E446))</f>
        <v>0</v>
      </c>
      <c r="R446" s="27">
        <f>IF(ISBLANK(M446),,IF(U446&lt;&gt;1,((IF(M446="WON-EW",(((K446-1)*'results log'!$B$2)*(1-$B$3))+(((L446-1)*'results log'!$B$2)*(1-$B$3)),IF(M446="WON",(((K446-1)*'results log'!$B$2)*(1-$B$3)),IF(M446="PLACED",(((L446-1)*'results log'!$B$2)*(1-$B$3))-'results log'!$B$2,IF(J446=0,-'results log'!$B$2,-('results log'!$B$2*2))))))*E446),0))</f>
        <v>0</v>
      </c>
      <c r="U446">
        <f t="shared" si="13"/>
        <v>1</v>
      </c>
    </row>
    <row r="447" spans="8:21" ht="16" x14ac:dyDescent="0.2">
      <c r="H447" s="22"/>
      <c r="I447" s="22"/>
      <c r="J447" s="22"/>
      <c r="M447" s="17"/>
      <c r="N447" s="26">
        <f>((G447-1)*(1-(IF(H447="no",0,'results log'!$B$3)))+1)</f>
        <v>5.0000000000000044E-2</v>
      </c>
      <c r="O447" s="26">
        <f t="shared" si="14"/>
        <v>0</v>
      </c>
      <c r="P447" s="28">
        <f>IF(ISBLANK(M447),,IF(ISBLANK(F447),,(IF(M447="WON-EW",((((F447-1)*J447)*'results log'!$B$2)+('results log'!$B$2*(F447-1))),IF(M447="WON",((((F447-1)*J447)*'results log'!$B$2)+('results log'!$B$2*(F447-1))),IF(M447="PLACED",((((F447-1)*J447)*'results log'!$B$2)-'results log'!$B$2),IF(J447=0,-'results log'!$B$2,IF(J447=0,-'results log'!$B$2,-('results log'!$B$2*2)))))))*E447))</f>
        <v>0</v>
      </c>
      <c r="Q447" s="27">
        <f>IF(ISBLANK(M447),,IF(ISBLANK(G447),,(IF(M447="WON-EW",((((N447-1)*J447)*'results log'!$B$2)+('results log'!$B$2*(N447-1))),IF(M447="WON",((((N447-1)*J447)*'results log'!$B$2)+('results log'!$B$2*(N447-1))),IF(M447="PLACED",((((N447-1)*J447)*'results log'!$B$2)-'results log'!$B$2),IF(J447=0,-'results log'!$B$2,IF(J447=0,-'results log'!$B$2,-('results log'!$B$2*2)))))))*E447))</f>
        <v>0</v>
      </c>
      <c r="R447" s="27">
        <f>IF(ISBLANK(M447),,IF(U447&lt;&gt;1,((IF(M447="WON-EW",(((K447-1)*'results log'!$B$2)*(1-$B$3))+(((L447-1)*'results log'!$B$2)*(1-$B$3)),IF(M447="WON",(((K447-1)*'results log'!$B$2)*(1-$B$3)),IF(M447="PLACED",(((L447-1)*'results log'!$B$2)*(1-$B$3))-'results log'!$B$2,IF(J447=0,-'results log'!$B$2,-('results log'!$B$2*2))))))*E447),0))</f>
        <v>0</v>
      </c>
      <c r="U447">
        <f t="shared" si="13"/>
        <v>1</v>
      </c>
    </row>
    <row r="448" spans="8:21" ht="16" x14ac:dyDescent="0.2">
      <c r="H448" s="22"/>
      <c r="I448" s="22"/>
      <c r="J448" s="22"/>
      <c r="M448" s="17"/>
      <c r="N448" s="26">
        <f>((G448-1)*(1-(IF(H448="no",0,'results log'!$B$3)))+1)</f>
        <v>5.0000000000000044E-2</v>
      </c>
      <c r="O448" s="26">
        <f t="shared" si="14"/>
        <v>0</v>
      </c>
      <c r="P448" s="28">
        <f>IF(ISBLANK(M448),,IF(ISBLANK(F448),,(IF(M448="WON-EW",((((F448-1)*J448)*'results log'!$B$2)+('results log'!$B$2*(F448-1))),IF(M448="WON",((((F448-1)*J448)*'results log'!$B$2)+('results log'!$B$2*(F448-1))),IF(M448="PLACED",((((F448-1)*J448)*'results log'!$B$2)-'results log'!$B$2),IF(J448=0,-'results log'!$B$2,IF(J448=0,-'results log'!$B$2,-('results log'!$B$2*2)))))))*E448))</f>
        <v>0</v>
      </c>
      <c r="Q448" s="27">
        <f>IF(ISBLANK(M448),,IF(ISBLANK(G448),,(IF(M448="WON-EW",((((N448-1)*J448)*'results log'!$B$2)+('results log'!$B$2*(N448-1))),IF(M448="WON",((((N448-1)*J448)*'results log'!$B$2)+('results log'!$B$2*(N448-1))),IF(M448="PLACED",((((N448-1)*J448)*'results log'!$B$2)-'results log'!$B$2),IF(J448=0,-'results log'!$B$2,IF(J448=0,-'results log'!$B$2,-('results log'!$B$2*2)))))))*E448))</f>
        <v>0</v>
      </c>
      <c r="R448" s="27">
        <f>IF(ISBLANK(M448),,IF(U448&lt;&gt;1,((IF(M448="WON-EW",(((K448-1)*'results log'!$B$2)*(1-$B$3))+(((L448-1)*'results log'!$B$2)*(1-$B$3)),IF(M448="WON",(((K448-1)*'results log'!$B$2)*(1-$B$3)),IF(M448="PLACED",(((L448-1)*'results log'!$B$2)*(1-$B$3))-'results log'!$B$2,IF(J448=0,-'results log'!$B$2,-('results log'!$B$2*2))))))*E448),0))</f>
        <v>0</v>
      </c>
      <c r="U448">
        <f t="shared" si="13"/>
        <v>1</v>
      </c>
    </row>
    <row r="449" spans="8:21" ht="16" x14ac:dyDescent="0.2">
      <c r="H449" s="22"/>
      <c r="I449" s="22"/>
      <c r="J449" s="22"/>
      <c r="M449" s="17"/>
      <c r="N449" s="26">
        <f>((G449-1)*(1-(IF(H449="no",0,'results log'!$B$3)))+1)</f>
        <v>5.0000000000000044E-2</v>
      </c>
      <c r="O449" s="26">
        <f t="shared" si="14"/>
        <v>0</v>
      </c>
      <c r="P449" s="28">
        <f>IF(ISBLANK(M449),,IF(ISBLANK(F449),,(IF(M449="WON-EW",((((F449-1)*J449)*'results log'!$B$2)+('results log'!$B$2*(F449-1))),IF(M449="WON",((((F449-1)*J449)*'results log'!$B$2)+('results log'!$B$2*(F449-1))),IF(M449="PLACED",((((F449-1)*J449)*'results log'!$B$2)-'results log'!$B$2),IF(J449=0,-'results log'!$B$2,IF(J449=0,-'results log'!$B$2,-('results log'!$B$2*2)))))))*E449))</f>
        <v>0</v>
      </c>
      <c r="Q449" s="27">
        <f>IF(ISBLANK(M449),,IF(ISBLANK(G449),,(IF(M449="WON-EW",((((N449-1)*J449)*'results log'!$B$2)+('results log'!$B$2*(N449-1))),IF(M449="WON",((((N449-1)*J449)*'results log'!$B$2)+('results log'!$B$2*(N449-1))),IF(M449="PLACED",((((N449-1)*J449)*'results log'!$B$2)-'results log'!$B$2),IF(J449=0,-'results log'!$B$2,IF(J449=0,-'results log'!$B$2,-('results log'!$B$2*2)))))))*E449))</f>
        <v>0</v>
      </c>
      <c r="R449" s="27">
        <f>IF(ISBLANK(M449),,IF(U449&lt;&gt;1,((IF(M449="WON-EW",(((K449-1)*'results log'!$B$2)*(1-$B$3))+(((L449-1)*'results log'!$B$2)*(1-$B$3)),IF(M449="WON",(((K449-1)*'results log'!$B$2)*(1-$B$3)),IF(M449="PLACED",(((L449-1)*'results log'!$B$2)*(1-$B$3))-'results log'!$B$2,IF(J449=0,-'results log'!$B$2,-('results log'!$B$2*2))))))*E449),0))</f>
        <v>0</v>
      </c>
      <c r="U449">
        <f t="shared" si="13"/>
        <v>1</v>
      </c>
    </row>
    <row r="450" spans="8:21" ht="16" x14ac:dyDescent="0.2">
      <c r="H450" s="22"/>
      <c r="I450" s="22"/>
      <c r="J450" s="22"/>
      <c r="M450" s="17"/>
      <c r="N450" s="26">
        <f>((G450-1)*(1-(IF(H450="no",0,'results log'!$B$3)))+1)</f>
        <v>5.0000000000000044E-2</v>
      </c>
      <c r="O450" s="26">
        <f t="shared" si="14"/>
        <v>0</v>
      </c>
      <c r="P450" s="28">
        <f>IF(ISBLANK(M450),,IF(ISBLANK(F450),,(IF(M450="WON-EW",((((F450-1)*J450)*'results log'!$B$2)+('results log'!$B$2*(F450-1))),IF(M450="WON",((((F450-1)*J450)*'results log'!$B$2)+('results log'!$B$2*(F450-1))),IF(M450="PLACED",((((F450-1)*J450)*'results log'!$B$2)-'results log'!$B$2),IF(J450=0,-'results log'!$B$2,IF(J450=0,-'results log'!$B$2,-('results log'!$B$2*2)))))))*E450))</f>
        <v>0</v>
      </c>
      <c r="Q450" s="27">
        <f>IF(ISBLANK(M450),,IF(ISBLANK(G450),,(IF(M450="WON-EW",((((N450-1)*J450)*'results log'!$B$2)+('results log'!$B$2*(N450-1))),IF(M450="WON",((((N450-1)*J450)*'results log'!$B$2)+('results log'!$B$2*(N450-1))),IF(M450="PLACED",((((N450-1)*J450)*'results log'!$B$2)-'results log'!$B$2),IF(J450=0,-'results log'!$B$2,IF(J450=0,-'results log'!$B$2,-('results log'!$B$2*2)))))))*E450))</f>
        <v>0</v>
      </c>
      <c r="R450" s="27">
        <f>IF(ISBLANK(M450),,IF(U450&lt;&gt;1,((IF(M450="WON-EW",(((K450-1)*'results log'!$B$2)*(1-$B$3))+(((L450-1)*'results log'!$B$2)*(1-$B$3)),IF(M450="WON",(((K450-1)*'results log'!$B$2)*(1-$B$3)),IF(M450="PLACED",(((L450-1)*'results log'!$B$2)*(1-$B$3))-'results log'!$B$2,IF(J450=0,-'results log'!$B$2,-('results log'!$B$2*2))))))*E450),0))</f>
        <v>0</v>
      </c>
      <c r="U450">
        <f t="shared" si="13"/>
        <v>1</v>
      </c>
    </row>
    <row r="451" spans="8:21" ht="16" x14ac:dyDescent="0.2">
      <c r="H451" s="22"/>
      <c r="I451" s="22"/>
      <c r="J451" s="22"/>
      <c r="M451" s="17"/>
      <c r="N451" s="26">
        <f>((G451-1)*(1-(IF(H451="no",0,'results log'!$B$3)))+1)</f>
        <v>5.0000000000000044E-2</v>
      </c>
      <c r="O451" s="26">
        <f t="shared" si="14"/>
        <v>0</v>
      </c>
      <c r="P451" s="28">
        <f>IF(ISBLANK(M451),,IF(ISBLANK(F451),,(IF(M451="WON-EW",((((F451-1)*J451)*'results log'!$B$2)+('results log'!$B$2*(F451-1))),IF(M451="WON",((((F451-1)*J451)*'results log'!$B$2)+('results log'!$B$2*(F451-1))),IF(M451="PLACED",((((F451-1)*J451)*'results log'!$B$2)-'results log'!$B$2),IF(J451=0,-'results log'!$B$2,IF(J451=0,-'results log'!$B$2,-('results log'!$B$2*2)))))))*E451))</f>
        <v>0</v>
      </c>
      <c r="Q451" s="27">
        <f>IF(ISBLANK(M451),,IF(ISBLANK(G451),,(IF(M451="WON-EW",((((N451-1)*J451)*'results log'!$B$2)+('results log'!$B$2*(N451-1))),IF(M451="WON",((((N451-1)*J451)*'results log'!$B$2)+('results log'!$B$2*(N451-1))),IF(M451="PLACED",((((N451-1)*J451)*'results log'!$B$2)-'results log'!$B$2),IF(J451=0,-'results log'!$B$2,IF(J451=0,-'results log'!$B$2,-('results log'!$B$2*2)))))))*E451))</f>
        <v>0</v>
      </c>
      <c r="R451" s="27">
        <f>IF(ISBLANK(M451),,IF(U451&lt;&gt;1,((IF(M451="WON-EW",(((K451-1)*'results log'!$B$2)*(1-$B$3))+(((L451-1)*'results log'!$B$2)*(1-$B$3)),IF(M451="WON",(((K451-1)*'results log'!$B$2)*(1-$B$3)),IF(M451="PLACED",(((L451-1)*'results log'!$B$2)*(1-$B$3))-'results log'!$B$2,IF(J451=0,-'results log'!$B$2,-('results log'!$B$2*2))))))*E451),0))</f>
        <v>0</v>
      </c>
      <c r="U451">
        <f t="shared" si="13"/>
        <v>1</v>
      </c>
    </row>
    <row r="452" spans="8:21" ht="16" x14ac:dyDescent="0.2">
      <c r="H452" s="22"/>
      <c r="I452" s="22"/>
      <c r="J452" s="22"/>
      <c r="M452" s="17"/>
      <c r="N452" s="26">
        <f>((G452-1)*(1-(IF(H452="no",0,'results log'!$B$3)))+1)</f>
        <v>5.0000000000000044E-2</v>
      </c>
      <c r="O452" s="26">
        <f t="shared" si="14"/>
        <v>0</v>
      </c>
      <c r="P452" s="28">
        <f>IF(ISBLANK(M452),,IF(ISBLANK(F452),,(IF(M452="WON-EW",((((F452-1)*J452)*'results log'!$B$2)+('results log'!$B$2*(F452-1))),IF(M452="WON",((((F452-1)*J452)*'results log'!$B$2)+('results log'!$B$2*(F452-1))),IF(M452="PLACED",((((F452-1)*J452)*'results log'!$B$2)-'results log'!$B$2),IF(J452=0,-'results log'!$B$2,IF(J452=0,-'results log'!$B$2,-('results log'!$B$2*2)))))))*E452))</f>
        <v>0</v>
      </c>
      <c r="Q452" s="27">
        <f>IF(ISBLANK(M452),,IF(ISBLANK(G452),,(IF(M452="WON-EW",((((N452-1)*J452)*'results log'!$B$2)+('results log'!$B$2*(N452-1))),IF(M452="WON",((((N452-1)*J452)*'results log'!$B$2)+('results log'!$B$2*(N452-1))),IF(M452="PLACED",((((N452-1)*J452)*'results log'!$B$2)-'results log'!$B$2),IF(J452=0,-'results log'!$B$2,IF(J452=0,-'results log'!$B$2,-('results log'!$B$2*2)))))))*E452))</f>
        <v>0</v>
      </c>
      <c r="R452" s="27">
        <f>IF(ISBLANK(M452),,IF(U452&lt;&gt;1,((IF(M452="WON-EW",(((K452-1)*'results log'!$B$2)*(1-$B$3))+(((L452-1)*'results log'!$B$2)*(1-$B$3)),IF(M452="WON",(((K452-1)*'results log'!$B$2)*(1-$B$3)),IF(M452="PLACED",(((L452-1)*'results log'!$B$2)*(1-$B$3))-'results log'!$B$2,IF(J452=0,-'results log'!$B$2,-('results log'!$B$2*2))))))*E452),0))</f>
        <v>0</v>
      </c>
      <c r="U452">
        <f t="shared" si="13"/>
        <v>1</v>
      </c>
    </row>
    <row r="453" spans="8:21" ht="16" x14ac:dyDescent="0.2">
      <c r="H453" s="22"/>
      <c r="I453" s="22"/>
      <c r="J453" s="22"/>
      <c r="M453" s="17"/>
      <c r="N453" s="26">
        <f>((G453-1)*(1-(IF(H453="no",0,'results log'!$B$3)))+1)</f>
        <v>5.0000000000000044E-2</v>
      </c>
      <c r="O453" s="26">
        <f t="shared" si="14"/>
        <v>0</v>
      </c>
      <c r="P453" s="28">
        <f>IF(ISBLANK(M453),,IF(ISBLANK(F453),,(IF(M453="WON-EW",((((F453-1)*J453)*'results log'!$B$2)+('results log'!$B$2*(F453-1))),IF(M453="WON",((((F453-1)*J453)*'results log'!$B$2)+('results log'!$B$2*(F453-1))),IF(M453="PLACED",((((F453-1)*J453)*'results log'!$B$2)-'results log'!$B$2),IF(J453=0,-'results log'!$B$2,IF(J453=0,-'results log'!$B$2,-('results log'!$B$2*2)))))))*E453))</f>
        <v>0</v>
      </c>
      <c r="Q453" s="27">
        <f>IF(ISBLANK(M453),,IF(ISBLANK(G453),,(IF(M453="WON-EW",((((N453-1)*J453)*'results log'!$B$2)+('results log'!$B$2*(N453-1))),IF(M453="WON",((((N453-1)*J453)*'results log'!$B$2)+('results log'!$B$2*(N453-1))),IF(M453="PLACED",((((N453-1)*J453)*'results log'!$B$2)-'results log'!$B$2),IF(J453=0,-'results log'!$B$2,IF(J453=0,-'results log'!$B$2,-('results log'!$B$2*2)))))))*E453))</f>
        <v>0</v>
      </c>
      <c r="R453" s="27">
        <f>IF(ISBLANK(M453),,IF(U453&lt;&gt;1,((IF(M453="WON-EW",(((K453-1)*'results log'!$B$2)*(1-$B$3))+(((L453-1)*'results log'!$B$2)*(1-$B$3)),IF(M453="WON",(((K453-1)*'results log'!$B$2)*(1-$B$3)),IF(M453="PLACED",(((L453-1)*'results log'!$B$2)*(1-$B$3))-'results log'!$B$2,IF(J453=0,-'results log'!$B$2,-('results log'!$B$2*2))))))*E453),0))</f>
        <v>0</v>
      </c>
      <c r="U453">
        <f t="shared" si="13"/>
        <v>1</v>
      </c>
    </row>
    <row r="454" spans="8:21" ht="16" x14ac:dyDescent="0.2">
      <c r="H454" s="22"/>
      <c r="I454" s="22"/>
      <c r="J454" s="22"/>
      <c r="M454" s="17"/>
      <c r="N454" s="26">
        <f>((G454-1)*(1-(IF(H454="no",0,'results log'!$B$3)))+1)</f>
        <v>5.0000000000000044E-2</v>
      </c>
      <c r="O454" s="26">
        <f t="shared" si="14"/>
        <v>0</v>
      </c>
      <c r="P454" s="28">
        <f>IF(ISBLANK(M454),,IF(ISBLANK(F454),,(IF(M454="WON-EW",((((F454-1)*J454)*'results log'!$B$2)+('results log'!$B$2*(F454-1))),IF(M454="WON",((((F454-1)*J454)*'results log'!$B$2)+('results log'!$B$2*(F454-1))),IF(M454="PLACED",((((F454-1)*J454)*'results log'!$B$2)-'results log'!$B$2),IF(J454=0,-'results log'!$B$2,IF(J454=0,-'results log'!$B$2,-('results log'!$B$2*2)))))))*E454))</f>
        <v>0</v>
      </c>
      <c r="Q454" s="27">
        <f>IF(ISBLANK(M454),,IF(ISBLANK(G454),,(IF(M454="WON-EW",((((N454-1)*J454)*'results log'!$B$2)+('results log'!$B$2*(N454-1))),IF(M454="WON",((((N454-1)*J454)*'results log'!$B$2)+('results log'!$B$2*(N454-1))),IF(M454="PLACED",((((N454-1)*J454)*'results log'!$B$2)-'results log'!$B$2),IF(J454=0,-'results log'!$B$2,IF(J454=0,-'results log'!$B$2,-('results log'!$B$2*2)))))))*E454))</f>
        <v>0</v>
      </c>
      <c r="R454" s="27">
        <f>IF(ISBLANK(M454),,IF(U454&lt;&gt;1,((IF(M454="WON-EW",(((K454-1)*'results log'!$B$2)*(1-$B$3))+(((L454-1)*'results log'!$B$2)*(1-$B$3)),IF(M454="WON",(((K454-1)*'results log'!$B$2)*(1-$B$3)),IF(M454="PLACED",(((L454-1)*'results log'!$B$2)*(1-$B$3))-'results log'!$B$2,IF(J454=0,-'results log'!$B$2,-('results log'!$B$2*2))))))*E454),0))</f>
        <v>0</v>
      </c>
      <c r="U454">
        <f t="shared" si="13"/>
        <v>1</v>
      </c>
    </row>
    <row r="455" spans="8:21" ht="16" x14ac:dyDescent="0.2">
      <c r="H455" s="22"/>
      <c r="I455" s="22"/>
      <c r="J455" s="22"/>
      <c r="M455" s="17"/>
      <c r="N455" s="26">
        <f>((G455-1)*(1-(IF(H455="no",0,'results log'!$B$3)))+1)</f>
        <v>5.0000000000000044E-2</v>
      </c>
      <c r="O455" s="26">
        <f t="shared" si="14"/>
        <v>0</v>
      </c>
      <c r="P455" s="28">
        <f>IF(ISBLANK(M455),,IF(ISBLANK(F455),,(IF(M455="WON-EW",((((F455-1)*J455)*'results log'!$B$2)+('results log'!$B$2*(F455-1))),IF(M455="WON",((((F455-1)*J455)*'results log'!$B$2)+('results log'!$B$2*(F455-1))),IF(M455="PLACED",((((F455-1)*J455)*'results log'!$B$2)-'results log'!$B$2),IF(J455=0,-'results log'!$B$2,IF(J455=0,-'results log'!$B$2,-('results log'!$B$2*2)))))))*E455))</f>
        <v>0</v>
      </c>
      <c r="Q455" s="27">
        <f>IF(ISBLANK(M455),,IF(ISBLANK(G455),,(IF(M455="WON-EW",((((N455-1)*J455)*'results log'!$B$2)+('results log'!$B$2*(N455-1))),IF(M455="WON",((((N455-1)*J455)*'results log'!$B$2)+('results log'!$B$2*(N455-1))),IF(M455="PLACED",((((N455-1)*J455)*'results log'!$B$2)-'results log'!$B$2),IF(J455=0,-'results log'!$B$2,IF(J455=0,-'results log'!$B$2,-('results log'!$B$2*2)))))))*E455))</f>
        <v>0</v>
      </c>
      <c r="R455" s="27">
        <f>IF(ISBLANK(M455),,IF(U455&lt;&gt;1,((IF(M455="WON-EW",(((K455-1)*'results log'!$B$2)*(1-$B$3))+(((L455-1)*'results log'!$B$2)*(1-$B$3)),IF(M455="WON",(((K455-1)*'results log'!$B$2)*(1-$B$3)),IF(M455="PLACED",(((L455-1)*'results log'!$B$2)*(1-$B$3))-'results log'!$B$2,IF(J455=0,-'results log'!$B$2,-('results log'!$B$2*2))))))*E455),0))</f>
        <v>0</v>
      </c>
      <c r="U455">
        <f t="shared" si="13"/>
        <v>1</v>
      </c>
    </row>
    <row r="456" spans="8:21" ht="16" x14ac:dyDescent="0.2">
      <c r="H456" s="22"/>
      <c r="I456" s="22"/>
      <c r="J456" s="22"/>
      <c r="M456" s="17"/>
      <c r="N456" s="26">
        <f>((G456-1)*(1-(IF(H456="no",0,'results log'!$B$3)))+1)</f>
        <v>5.0000000000000044E-2</v>
      </c>
      <c r="O456" s="26">
        <f t="shared" si="14"/>
        <v>0</v>
      </c>
      <c r="P456" s="28">
        <f>IF(ISBLANK(M456),,IF(ISBLANK(F456),,(IF(M456="WON-EW",((((F456-1)*J456)*'results log'!$B$2)+('results log'!$B$2*(F456-1))),IF(M456="WON",((((F456-1)*J456)*'results log'!$B$2)+('results log'!$B$2*(F456-1))),IF(M456="PLACED",((((F456-1)*J456)*'results log'!$B$2)-'results log'!$B$2),IF(J456=0,-'results log'!$B$2,IF(J456=0,-'results log'!$B$2,-('results log'!$B$2*2)))))))*E456))</f>
        <v>0</v>
      </c>
      <c r="Q456" s="27">
        <f>IF(ISBLANK(M456),,IF(ISBLANK(G456),,(IF(M456="WON-EW",((((N456-1)*J456)*'results log'!$B$2)+('results log'!$B$2*(N456-1))),IF(M456="WON",((((N456-1)*J456)*'results log'!$B$2)+('results log'!$B$2*(N456-1))),IF(M456="PLACED",((((N456-1)*J456)*'results log'!$B$2)-'results log'!$B$2),IF(J456=0,-'results log'!$B$2,IF(J456=0,-'results log'!$B$2,-('results log'!$B$2*2)))))))*E456))</f>
        <v>0</v>
      </c>
      <c r="R456" s="27">
        <f>IF(ISBLANK(M456),,IF(U456&lt;&gt;1,((IF(M456="WON-EW",(((K456-1)*'results log'!$B$2)*(1-$B$3))+(((L456-1)*'results log'!$B$2)*(1-$B$3)),IF(M456="WON",(((K456-1)*'results log'!$B$2)*(1-$B$3)),IF(M456="PLACED",(((L456-1)*'results log'!$B$2)*(1-$B$3))-'results log'!$B$2,IF(J456=0,-'results log'!$B$2,-('results log'!$B$2*2))))))*E456),0))</f>
        <v>0</v>
      </c>
      <c r="U456">
        <f t="shared" si="13"/>
        <v>1</v>
      </c>
    </row>
    <row r="457" spans="8:21" ht="16" x14ac:dyDescent="0.2">
      <c r="H457" s="22"/>
      <c r="I457" s="22"/>
      <c r="J457" s="22"/>
      <c r="M457" s="17"/>
      <c r="N457" s="26">
        <f>((G457-1)*(1-(IF(H457="no",0,'results log'!$B$3)))+1)</f>
        <v>5.0000000000000044E-2</v>
      </c>
      <c r="O457" s="26">
        <f t="shared" si="14"/>
        <v>0</v>
      </c>
      <c r="P457" s="28">
        <f>IF(ISBLANK(M457),,IF(ISBLANK(F457),,(IF(M457="WON-EW",((((F457-1)*J457)*'results log'!$B$2)+('results log'!$B$2*(F457-1))),IF(M457="WON",((((F457-1)*J457)*'results log'!$B$2)+('results log'!$B$2*(F457-1))),IF(M457="PLACED",((((F457-1)*J457)*'results log'!$B$2)-'results log'!$B$2),IF(J457=0,-'results log'!$B$2,IF(J457=0,-'results log'!$B$2,-('results log'!$B$2*2)))))))*E457))</f>
        <v>0</v>
      </c>
      <c r="Q457" s="27">
        <f>IF(ISBLANK(M457),,IF(ISBLANK(G457),,(IF(M457="WON-EW",((((N457-1)*J457)*'results log'!$B$2)+('results log'!$B$2*(N457-1))),IF(M457="WON",((((N457-1)*J457)*'results log'!$B$2)+('results log'!$B$2*(N457-1))),IF(M457="PLACED",((((N457-1)*J457)*'results log'!$B$2)-'results log'!$B$2),IF(J457=0,-'results log'!$B$2,IF(J457=0,-'results log'!$B$2,-('results log'!$B$2*2)))))))*E457))</f>
        <v>0</v>
      </c>
      <c r="R457" s="27">
        <f>IF(ISBLANK(M457),,IF(U457&lt;&gt;1,((IF(M457="WON-EW",(((K457-1)*'results log'!$B$2)*(1-$B$3))+(((L457-1)*'results log'!$B$2)*(1-$B$3)),IF(M457="WON",(((K457-1)*'results log'!$B$2)*(1-$B$3)),IF(M457="PLACED",(((L457-1)*'results log'!$B$2)*(1-$B$3))-'results log'!$B$2,IF(J457=0,-'results log'!$B$2,-('results log'!$B$2*2))))))*E457),0))</f>
        <v>0</v>
      </c>
      <c r="U457">
        <f t="shared" ref="U457:U520" si="15">IF(ISBLANK(K457),1,IF(ISBLANK(L457),2,99))</f>
        <v>1</v>
      </c>
    </row>
    <row r="458" spans="8:21" ht="16" x14ac:dyDescent="0.2">
      <c r="H458" s="22"/>
      <c r="I458" s="22"/>
      <c r="J458" s="22"/>
      <c r="M458" s="17"/>
      <c r="N458" s="26">
        <f>((G458-1)*(1-(IF(H458="no",0,'results log'!$B$3)))+1)</f>
        <v>5.0000000000000044E-2</v>
      </c>
      <c r="O458" s="26">
        <f t="shared" si="14"/>
        <v>0</v>
      </c>
      <c r="P458" s="28">
        <f>IF(ISBLANK(M458),,IF(ISBLANK(F458),,(IF(M458="WON-EW",((((F458-1)*J458)*'results log'!$B$2)+('results log'!$B$2*(F458-1))),IF(M458="WON",((((F458-1)*J458)*'results log'!$B$2)+('results log'!$B$2*(F458-1))),IF(M458="PLACED",((((F458-1)*J458)*'results log'!$B$2)-'results log'!$B$2),IF(J458=0,-'results log'!$B$2,IF(J458=0,-'results log'!$B$2,-('results log'!$B$2*2)))))))*E458))</f>
        <v>0</v>
      </c>
      <c r="Q458" s="27">
        <f>IF(ISBLANK(M458),,IF(ISBLANK(G458),,(IF(M458="WON-EW",((((N458-1)*J458)*'results log'!$B$2)+('results log'!$B$2*(N458-1))),IF(M458="WON",((((N458-1)*J458)*'results log'!$B$2)+('results log'!$B$2*(N458-1))),IF(M458="PLACED",((((N458-1)*J458)*'results log'!$B$2)-'results log'!$B$2),IF(J458=0,-'results log'!$B$2,IF(J458=0,-'results log'!$B$2,-('results log'!$B$2*2)))))))*E458))</f>
        <v>0</v>
      </c>
      <c r="R458" s="27">
        <f>IF(ISBLANK(M458),,IF(U458&lt;&gt;1,((IF(M458="WON-EW",(((K458-1)*'results log'!$B$2)*(1-$B$3))+(((L458-1)*'results log'!$B$2)*(1-$B$3)),IF(M458="WON",(((K458-1)*'results log'!$B$2)*(1-$B$3)),IF(M458="PLACED",(((L458-1)*'results log'!$B$2)*(1-$B$3))-'results log'!$B$2,IF(J458=0,-'results log'!$B$2,-('results log'!$B$2*2))))))*E458),0))</f>
        <v>0</v>
      </c>
      <c r="U458">
        <f t="shared" si="15"/>
        <v>1</v>
      </c>
    </row>
    <row r="459" spans="8:21" ht="16" x14ac:dyDescent="0.2">
      <c r="H459" s="22"/>
      <c r="I459" s="22"/>
      <c r="J459" s="22"/>
      <c r="M459" s="17"/>
      <c r="N459" s="26">
        <f>((G459-1)*(1-(IF(H459="no",0,'results log'!$B$3)))+1)</f>
        <v>5.0000000000000044E-2</v>
      </c>
      <c r="O459" s="26">
        <f t="shared" si="14"/>
        <v>0</v>
      </c>
      <c r="P459" s="28">
        <f>IF(ISBLANK(M459),,IF(ISBLANK(F459),,(IF(M459="WON-EW",((((F459-1)*J459)*'results log'!$B$2)+('results log'!$B$2*(F459-1))),IF(M459="WON",((((F459-1)*J459)*'results log'!$B$2)+('results log'!$B$2*(F459-1))),IF(M459="PLACED",((((F459-1)*J459)*'results log'!$B$2)-'results log'!$B$2),IF(J459=0,-'results log'!$B$2,IF(J459=0,-'results log'!$B$2,-('results log'!$B$2*2)))))))*E459))</f>
        <v>0</v>
      </c>
      <c r="Q459" s="27">
        <f>IF(ISBLANK(M459),,IF(ISBLANK(G459),,(IF(M459="WON-EW",((((N459-1)*J459)*'results log'!$B$2)+('results log'!$B$2*(N459-1))),IF(M459="WON",((((N459-1)*J459)*'results log'!$B$2)+('results log'!$B$2*(N459-1))),IF(M459="PLACED",((((N459-1)*J459)*'results log'!$B$2)-'results log'!$B$2),IF(J459=0,-'results log'!$B$2,IF(J459=0,-'results log'!$B$2,-('results log'!$B$2*2)))))))*E459))</f>
        <v>0</v>
      </c>
      <c r="R459" s="27">
        <f>IF(ISBLANK(M459),,IF(U459&lt;&gt;1,((IF(M459="WON-EW",(((K459-1)*'results log'!$B$2)*(1-$B$3))+(((L459-1)*'results log'!$B$2)*(1-$B$3)),IF(M459="WON",(((K459-1)*'results log'!$B$2)*(1-$B$3)),IF(M459="PLACED",(((L459-1)*'results log'!$B$2)*(1-$B$3))-'results log'!$B$2,IF(J459=0,-'results log'!$B$2,-('results log'!$B$2*2))))))*E459),0))</f>
        <v>0</v>
      </c>
      <c r="U459">
        <f t="shared" si="15"/>
        <v>1</v>
      </c>
    </row>
    <row r="460" spans="8:21" ht="16" x14ac:dyDescent="0.2">
      <c r="H460" s="22"/>
      <c r="I460" s="22"/>
      <c r="J460" s="22"/>
      <c r="M460" s="17"/>
      <c r="N460" s="26">
        <f>((G460-1)*(1-(IF(H460="no",0,'results log'!$B$3)))+1)</f>
        <v>5.0000000000000044E-2</v>
      </c>
      <c r="O460" s="26">
        <f t="shared" si="14"/>
        <v>0</v>
      </c>
      <c r="P460" s="28">
        <f>IF(ISBLANK(M460),,IF(ISBLANK(F460),,(IF(M460="WON-EW",((((F460-1)*J460)*'results log'!$B$2)+('results log'!$B$2*(F460-1))),IF(M460="WON",((((F460-1)*J460)*'results log'!$B$2)+('results log'!$B$2*(F460-1))),IF(M460="PLACED",((((F460-1)*J460)*'results log'!$B$2)-'results log'!$B$2),IF(J460=0,-'results log'!$B$2,IF(J460=0,-'results log'!$B$2,-('results log'!$B$2*2)))))))*E460))</f>
        <v>0</v>
      </c>
      <c r="Q460" s="27">
        <f>IF(ISBLANK(M460),,IF(ISBLANK(G460),,(IF(M460="WON-EW",((((N460-1)*J460)*'results log'!$B$2)+('results log'!$B$2*(N460-1))),IF(M460="WON",((((N460-1)*J460)*'results log'!$B$2)+('results log'!$B$2*(N460-1))),IF(M460="PLACED",((((N460-1)*J460)*'results log'!$B$2)-'results log'!$B$2),IF(J460=0,-'results log'!$B$2,IF(J460=0,-'results log'!$B$2,-('results log'!$B$2*2)))))))*E460))</f>
        <v>0</v>
      </c>
      <c r="R460" s="27">
        <f>IF(ISBLANK(M460),,IF(U460&lt;&gt;1,((IF(M460="WON-EW",(((K460-1)*'results log'!$B$2)*(1-$B$3))+(((L460-1)*'results log'!$B$2)*(1-$B$3)),IF(M460="WON",(((K460-1)*'results log'!$B$2)*(1-$B$3)),IF(M460="PLACED",(((L460-1)*'results log'!$B$2)*(1-$B$3))-'results log'!$B$2,IF(J460=0,-'results log'!$B$2,-('results log'!$B$2*2))))))*E460),0))</f>
        <v>0</v>
      </c>
      <c r="U460">
        <f t="shared" si="15"/>
        <v>1</v>
      </c>
    </row>
    <row r="461" spans="8:21" ht="16" x14ac:dyDescent="0.2">
      <c r="H461" s="22"/>
      <c r="I461" s="22"/>
      <c r="J461" s="22"/>
      <c r="M461" s="17"/>
      <c r="N461" s="26">
        <f>((G461-1)*(1-(IF(H461="no",0,'results log'!$B$3)))+1)</f>
        <v>5.0000000000000044E-2</v>
      </c>
      <c r="O461" s="26">
        <f t="shared" si="14"/>
        <v>0</v>
      </c>
      <c r="P461" s="28">
        <f>IF(ISBLANK(M461),,IF(ISBLANK(F461),,(IF(M461="WON-EW",((((F461-1)*J461)*'results log'!$B$2)+('results log'!$B$2*(F461-1))),IF(M461="WON",((((F461-1)*J461)*'results log'!$B$2)+('results log'!$B$2*(F461-1))),IF(M461="PLACED",((((F461-1)*J461)*'results log'!$B$2)-'results log'!$B$2),IF(J461=0,-'results log'!$B$2,IF(J461=0,-'results log'!$B$2,-('results log'!$B$2*2)))))))*E461))</f>
        <v>0</v>
      </c>
      <c r="Q461" s="27">
        <f>IF(ISBLANK(M461),,IF(ISBLANK(G461),,(IF(M461="WON-EW",((((N461-1)*J461)*'results log'!$B$2)+('results log'!$B$2*(N461-1))),IF(M461="WON",((((N461-1)*J461)*'results log'!$B$2)+('results log'!$B$2*(N461-1))),IF(M461="PLACED",((((N461-1)*J461)*'results log'!$B$2)-'results log'!$B$2),IF(J461=0,-'results log'!$B$2,IF(J461=0,-'results log'!$B$2,-('results log'!$B$2*2)))))))*E461))</f>
        <v>0</v>
      </c>
      <c r="R461" s="27">
        <f>IF(ISBLANK(M461),,IF(U461&lt;&gt;1,((IF(M461="WON-EW",(((K461-1)*'results log'!$B$2)*(1-$B$3))+(((L461-1)*'results log'!$B$2)*(1-$B$3)),IF(M461="WON",(((K461-1)*'results log'!$B$2)*(1-$B$3)),IF(M461="PLACED",(((L461-1)*'results log'!$B$2)*(1-$B$3))-'results log'!$B$2,IF(J461=0,-'results log'!$B$2,-('results log'!$B$2*2))))))*E461),0))</f>
        <v>0</v>
      </c>
      <c r="U461">
        <f t="shared" si="15"/>
        <v>1</v>
      </c>
    </row>
    <row r="462" spans="8:21" ht="16" x14ac:dyDescent="0.2">
      <c r="H462" s="22"/>
      <c r="I462" s="22"/>
      <c r="J462" s="22"/>
      <c r="M462" s="17"/>
      <c r="N462" s="26">
        <f>((G462-1)*(1-(IF(H462="no",0,'results log'!$B$3)))+1)</f>
        <v>5.0000000000000044E-2</v>
      </c>
      <c r="O462" s="26">
        <f t="shared" si="14"/>
        <v>0</v>
      </c>
      <c r="P462" s="28">
        <f>IF(ISBLANK(M462),,IF(ISBLANK(F462),,(IF(M462="WON-EW",((((F462-1)*J462)*'results log'!$B$2)+('results log'!$B$2*(F462-1))),IF(M462="WON",((((F462-1)*J462)*'results log'!$B$2)+('results log'!$B$2*(F462-1))),IF(M462="PLACED",((((F462-1)*J462)*'results log'!$B$2)-'results log'!$B$2),IF(J462=0,-'results log'!$B$2,IF(J462=0,-'results log'!$B$2,-('results log'!$B$2*2)))))))*E462))</f>
        <v>0</v>
      </c>
      <c r="Q462" s="27">
        <f>IF(ISBLANK(M462),,IF(ISBLANK(G462),,(IF(M462="WON-EW",((((N462-1)*J462)*'results log'!$B$2)+('results log'!$B$2*(N462-1))),IF(M462="WON",((((N462-1)*J462)*'results log'!$B$2)+('results log'!$B$2*(N462-1))),IF(M462="PLACED",((((N462-1)*J462)*'results log'!$B$2)-'results log'!$B$2),IF(J462=0,-'results log'!$B$2,IF(J462=0,-'results log'!$B$2,-('results log'!$B$2*2)))))))*E462))</f>
        <v>0</v>
      </c>
      <c r="R462" s="27">
        <f>IF(ISBLANK(M462),,IF(U462&lt;&gt;1,((IF(M462="WON-EW",(((K462-1)*'results log'!$B$2)*(1-$B$3))+(((L462-1)*'results log'!$B$2)*(1-$B$3)),IF(M462="WON",(((K462-1)*'results log'!$B$2)*(1-$B$3)),IF(M462="PLACED",(((L462-1)*'results log'!$B$2)*(1-$B$3))-'results log'!$B$2,IF(J462=0,-'results log'!$B$2,-('results log'!$B$2*2))))))*E462),0))</f>
        <v>0</v>
      </c>
      <c r="U462">
        <f t="shared" si="15"/>
        <v>1</v>
      </c>
    </row>
    <row r="463" spans="8:21" ht="16" x14ac:dyDescent="0.2">
      <c r="H463" s="22"/>
      <c r="I463" s="22"/>
      <c r="J463" s="22"/>
      <c r="M463" s="17"/>
      <c r="N463" s="26">
        <f>((G463-1)*(1-(IF(H463="no",0,'results log'!$B$3)))+1)</f>
        <v>5.0000000000000044E-2</v>
      </c>
      <c r="O463" s="26">
        <f t="shared" ref="O463:O526" si="16">E463*IF(I463="yes",2,1)</f>
        <v>0</v>
      </c>
      <c r="P463" s="28">
        <f>IF(ISBLANK(M463),,IF(ISBLANK(F463),,(IF(M463="WON-EW",((((F463-1)*J463)*'results log'!$B$2)+('results log'!$B$2*(F463-1))),IF(M463="WON",((((F463-1)*J463)*'results log'!$B$2)+('results log'!$B$2*(F463-1))),IF(M463="PLACED",((((F463-1)*J463)*'results log'!$B$2)-'results log'!$B$2),IF(J463=0,-'results log'!$B$2,IF(J463=0,-'results log'!$B$2,-('results log'!$B$2*2)))))))*E463))</f>
        <v>0</v>
      </c>
      <c r="Q463" s="27">
        <f>IF(ISBLANK(M463),,IF(ISBLANK(G463),,(IF(M463="WON-EW",((((N463-1)*J463)*'results log'!$B$2)+('results log'!$B$2*(N463-1))),IF(M463="WON",((((N463-1)*J463)*'results log'!$B$2)+('results log'!$B$2*(N463-1))),IF(M463="PLACED",((((N463-1)*J463)*'results log'!$B$2)-'results log'!$B$2),IF(J463=0,-'results log'!$B$2,IF(J463=0,-'results log'!$B$2,-('results log'!$B$2*2)))))))*E463))</f>
        <v>0</v>
      </c>
      <c r="R463" s="27">
        <f>IF(ISBLANK(M463),,IF(U463&lt;&gt;1,((IF(M463="WON-EW",(((K463-1)*'results log'!$B$2)*(1-$B$3))+(((L463-1)*'results log'!$B$2)*(1-$B$3)),IF(M463="WON",(((K463-1)*'results log'!$B$2)*(1-$B$3)),IF(M463="PLACED",(((L463-1)*'results log'!$B$2)*(1-$B$3))-'results log'!$B$2,IF(J463=0,-'results log'!$B$2,-('results log'!$B$2*2))))))*E463),0))</f>
        <v>0</v>
      </c>
      <c r="U463">
        <f t="shared" si="15"/>
        <v>1</v>
      </c>
    </row>
    <row r="464" spans="8:21" ht="16" x14ac:dyDescent="0.2">
      <c r="H464" s="22"/>
      <c r="I464" s="22"/>
      <c r="J464" s="22"/>
      <c r="M464" s="17"/>
      <c r="N464" s="26">
        <f>((G464-1)*(1-(IF(H464="no",0,'results log'!$B$3)))+1)</f>
        <v>5.0000000000000044E-2</v>
      </c>
      <c r="O464" s="26">
        <f t="shared" si="16"/>
        <v>0</v>
      </c>
      <c r="P464" s="28">
        <f>IF(ISBLANK(M464),,IF(ISBLANK(F464),,(IF(M464="WON-EW",((((F464-1)*J464)*'results log'!$B$2)+('results log'!$B$2*(F464-1))),IF(M464="WON",((((F464-1)*J464)*'results log'!$B$2)+('results log'!$B$2*(F464-1))),IF(M464="PLACED",((((F464-1)*J464)*'results log'!$B$2)-'results log'!$B$2),IF(J464=0,-'results log'!$B$2,IF(J464=0,-'results log'!$B$2,-('results log'!$B$2*2)))))))*E464))</f>
        <v>0</v>
      </c>
      <c r="Q464" s="27">
        <f>IF(ISBLANK(M464),,IF(ISBLANK(G464),,(IF(M464="WON-EW",((((N464-1)*J464)*'results log'!$B$2)+('results log'!$B$2*(N464-1))),IF(M464="WON",((((N464-1)*J464)*'results log'!$B$2)+('results log'!$B$2*(N464-1))),IF(M464="PLACED",((((N464-1)*J464)*'results log'!$B$2)-'results log'!$B$2),IF(J464=0,-'results log'!$B$2,IF(J464=0,-'results log'!$B$2,-('results log'!$B$2*2)))))))*E464))</f>
        <v>0</v>
      </c>
      <c r="R464" s="27">
        <f>IF(ISBLANK(M464),,IF(U464&lt;&gt;1,((IF(M464="WON-EW",(((K464-1)*'results log'!$B$2)*(1-$B$3))+(((L464-1)*'results log'!$B$2)*(1-$B$3)),IF(M464="WON",(((K464-1)*'results log'!$B$2)*(1-$B$3)),IF(M464="PLACED",(((L464-1)*'results log'!$B$2)*(1-$B$3))-'results log'!$B$2,IF(J464=0,-'results log'!$B$2,-('results log'!$B$2*2))))))*E464),0))</f>
        <v>0</v>
      </c>
      <c r="U464">
        <f t="shared" si="15"/>
        <v>1</v>
      </c>
    </row>
    <row r="465" spans="8:21" ht="16" x14ac:dyDescent="0.2">
      <c r="H465" s="22"/>
      <c r="I465" s="22"/>
      <c r="J465" s="22"/>
      <c r="M465" s="17"/>
      <c r="N465" s="26">
        <f>((G465-1)*(1-(IF(H465="no",0,'results log'!$B$3)))+1)</f>
        <v>5.0000000000000044E-2</v>
      </c>
      <c r="O465" s="26">
        <f t="shared" si="16"/>
        <v>0</v>
      </c>
      <c r="P465" s="28">
        <f>IF(ISBLANK(M465),,IF(ISBLANK(F465),,(IF(M465="WON-EW",((((F465-1)*J465)*'results log'!$B$2)+('results log'!$B$2*(F465-1))),IF(M465="WON",((((F465-1)*J465)*'results log'!$B$2)+('results log'!$B$2*(F465-1))),IF(M465="PLACED",((((F465-1)*J465)*'results log'!$B$2)-'results log'!$B$2),IF(J465=0,-'results log'!$B$2,IF(J465=0,-'results log'!$B$2,-('results log'!$B$2*2)))))))*E465))</f>
        <v>0</v>
      </c>
      <c r="Q465" s="27">
        <f>IF(ISBLANK(M465),,IF(ISBLANK(G465),,(IF(M465="WON-EW",((((N465-1)*J465)*'results log'!$B$2)+('results log'!$B$2*(N465-1))),IF(M465="WON",((((N465-1)*J465)*'results log'!$B$2)+('results log'!$B$2*(N465-1))),IF(M465="PLACED",((((N465-1)*J465)*'results log'!$B$2)-'results log'!$B$2),IF(J465=0,-'results log'!$B$2,IF(J465=0,-'results log'!$B$2,-('results log'!$B$2*2)))))))*E465))</f>
        <v>0</v>
      </c>
      <c r="R465" s="27">
        <f>IF(ISBLANK(M465),,IF(U465&lt;&gt;1,((IF(M465="WON-EW",(((K465-1)*'results log'!$B$2)*(1-$B$3))+(((L465-1)*'results log'!$B$2)*(1-$B$3)),IF(M465="WON",(((K465-1)*'results log'!$B$2)*(1-$B$3)),IF(M465="PLACED",(((L465-1)*'results log'!$B$2)*(1-$B$3))-'results log'!$B$2,IF(J465=0,-'results log'!$B$2,-('results log'!$B$2*2))))))*E465),0))</f>
        <v>0</v>
      </c>
      <c r="U465">
        <f t="shared" si="15"/>
        <v>1</v>
      </c>
    </row>
    <row r="466" spans="8:21" ht="16" x14ac:dyDescent="0.2">
      <c r="H466" s="22"/>
      <c r="I466" s="22"/>
      <c r="J466" s="22"/>
      <c r="M466" s="17"/>
      <c r="N466" s="26">
        <f>((G466-1)*(1-(IF(H466="no",0,'results log'!$B$3)))+1)</f>
        <v>5.0000000000000044E-2</v>
      </c>
      <c r="O466" s="26">
        <f t="shared" si="16"/>
        <v>0</v>
      </c>
      <c r="P466" s="28">
        <f>IF(ISBLANK(M466),,IF(ISBLANK(F466),,(IF(M466="WON-EW",((((F466-1)*J466)*'results log'!$B$2)+('results log'!$B$2*(F466-1))),IF(M466="WON",((((F466-1)*J466)*'results log'!$B$2)+('results log'!$B$2*(F466-1))),IF(M466="PLACED",((((F466-1)*J466)*'results log'!$B$2)-'results log'!$B$2),IF(J466=0,-'results log'!$B$2,IF(J466=0,-'results log'!$B$2,-('results log'!$B$2*2)))))))*E466))</f>
        <v>0</v>
      </c>
      <c r="Q466" s="27">
        <f>IF(ISBLANK(M466),,IF(ISBLANK(G466),,(IF(M466="WON-EW",((((N466-1)*J466)*'results log'!$B$2)+('results log'!$B$2*(N466-1))),IF(M466="WON",((((N466-1)*J466)*'results log'!$B$2)+('results log'!$B$2*(N466-1))),IF(M466="PLACED",((((N466-1)*J466)*'results log'!$B$2)-'results log'!$B$2),IF(J466=0,-'results log'!$B$2,IF(J466=0,-'results log'!$B$2,-('results log'!$B$2*2)))))))*E466))</f>
        <v>0</v>
      </c>
      <c r="R466" s="27">
        <f>IF(ISBLANK(M466),,IF(U466&lt;&gt;1,((IF(M466="WON-EW",(((K466-1)*'results log'!$B$2)*(1-$B$3))+(((L466-1)*'results log'!$B$2)*(1-$B$3)),IF(M466="WON",(((K466-1)*'results log'!$B$2)*(1-$B$3)),IF(M466="PLACED",(((L466-1)*'results log'!$B$2)*(1-$B$3))-'results log'!$B$2,IF(J466=0,-'results log'!$B$2,-('results log'!$B$2*2))))))*E466),0))</f>
        <v>0</v>
      </c>
      <c r="U466">
        <f t="shared" si="15"/>
        <v>1</v>
      </c>
    </row>
    <row r="467" spans="8:21" ht="16" x14ac:dyDescent="0.2">
      <c r="H467" s="22"/>
      <c r="I467" s="22"/>
      <c r="J467" s="22"/>
      <c r="M467" s="17"/>
      <c r="N467" s="26">
        <f>((G467-1)*(1-(IF(H467="no",0,'results log'!$B$3)))+1)</f>
        <v>5.0000000000000044E-2</v>
      </c>
      <c r="O467" s="26">
        <f t="shared" si="16"/>
        <v>0</v>
      </c>
      <c r="P467" s="28">
        <f>IF(ISBLANK(M467),,IF(ISBLANK(F467),,(IF(M467="WON-EW",((((F467-1)*J467)*'results log'!$B$2)+('results log'!$B$2*(F467-1))),IF(M467="WON",((((F467-1)*J467)*'results log'!$B$2)+('results log'!$B$2*(F467-1))),IF(M467="PLACED",((((F467-1)*J467)*'results log'!$B$2)-'results log'!$B$2),IF(J467=0,-'results log'!$B$2,IF(J467=0,-'results log'!$B$2,-('results log'!$B$2*2)))))))*E467))</f>
        <v>0</v>
      </c>
      <c r="Q467" s="27">
        <f>IF(ISBLANK(M467),,IF(ISBLANK(G467),,(IF(M467="WON-EW",((((N467-1)*J467)*'results log'!$B$2)+('results log'!$B$2*(N467-1))),IF(M467="WON",((((N467-1)*J467)*'results log'!$B$2)+('results log'!$B$2*(N467-1))),IF(M467="PLACED",((((N467-1)*J467)*'results log'!$B$2)-'results log'!$B$2),IF(J467=0,-'results log'!$B$2,IF(J467=0,-'results log'!$B$2,-('results log'!$B$2*2)))))))*E467))</f>
        <v>0</v>
      </c>
      <c r="R467" s="27">
        <f>IF(ISBLANK(M467),,IF(U467&lt;&gt;1,((IF(M467="WON-EW",(((K467-1)*'results log'!$B$2)*(1-$B$3))+(((L467-1)*'results log'!$B$2)*(1-$B$3)),IF(M467="WON",(((K467-1)*'results log'!$B$2)*(1-$B$3)),IF(M467="PLACED",(((L467-1)*'results log'!$B$2)*(1-$B$3))-'results log'!$B$2,IF(J467=0,-'results log'!$B$2,-('results log'!$B$2*2))))))*E467),0))</f>
        <v>0</v>
      </c>
      <c r="U467">
        <f t="shared" si="15"/>
        <v>1</v>
      </c>
    </row>
    <row r="468" spans="8:21" ht="16" x14ac:dyDescent="0.2">
      <c r="H468" s="22"/>
      <c r="I468" s="22"/>
      <c r="J468" s="22"/>
      <c r="M468" s="17"/>
      <c r="N468" s="26">
        <f>((G468-1)*(1-(IF(H468="no",0,'results log'!$B$3)))+1)</f>
        <v>5.0000000000000044E-2</v>
      </c>
      <c r="O468" s="26">
        <f t="shared" si="16"/>
        <v>0</v>
      </c>
      <c r="P468" s="28">
        <f>IF(ISBLANK(M468),,IF(ISBLANK(F468),,(IF(M468="WON-EW",((((F468-1)*J468)*'results log'!$B$2)+('results log'!$B$2*(F468-1))),IF(M468="WON",((((F468-1)*J468)*'results log'!$B$2)+('results log'!$B$2*(F468-1))),IF(M468="PLACED",((((F468-1)*J468)*'results log'!$B$2)-'results log'!$B$2),IF(J468=0,-'results log'!$B$2,IF(J468=0,-'results log'!$B$2,-('results log'!$B$2*2)))))))*E468))</f>
        <v>0</v>
      </c>
      <c r="Q468" s="27">
        <f>IF(ISBLANK(M468),,IF(ISBLANK(G468),,(IF(M468="WON-EW",((((N468-1)*J468)*'results log'!$B$2)+('results log'!$B$2*(N468-1))),IF(M468="WON",((((N468-1)*J468)*'results log'!$B$2)+('results log'!$B$2*(N468-1))),IF(M468="PLACED",((((N468-1)*J468)*'results log'!$B$2)-'results log'!$B$2),IF(J468=0,-'results log'!$B$2,IF(J468=0,-'results log'!$B$2,-('results log'!$B$2*2)))))))*E468))</f>
        <v>0</v>
      </c>
      <c r="R468" s="27">
        <f>IF(ISBLANK(M468),,IF(U468&lt;&gt;1,((IF(M468="WON-EW",(((K468-1)*'results log'!$B$2)*(1-$B$3))+(((L468-1)*'results log'!$B$2)*(1-$B$3)),IF(M468="WON",(((K468-1)*'results log'!$B$2)*(1-$B$3)),IF(M468="PLACED",(((L468-1)*'results log'!$B$2)*(1-$B$3))-'results log'!$B$2,IF(J468=0,-'results log'!$B$2,-('results log'!$B$2*2))))))*E468),0))</f>
        <v>0</v>
      </c>
      <c r="U468">
        <f t="shared" si="15"/>
        <v>1</v>
      </c>
    </row>
    <row r="469" spans="8:21" ht="16" x14ac:dyDescent="0.2">
      <c r="H469" s="22"/>
      <c r="I469" s="22"/>
      <c r="J469" s="22"/>
      <c r="M469" s="17"/>
      <c r="N469" s="26">
        <f>((G469-1)*(1-(IF(H469="no",0,'results log'!$B$3)))+1)</f>
        <v>5.0000000000000044E-2</v>
      </c>
      <c r="O469" s="26">
        <f t="shared" si="16"/>
        <v>0</v>
      </c>
      <c r="P469" s="28">
        <f>IF(ISBLANK(M469),,IF(ISBLANK(F469),,(IF(M469="WON-EW",((((F469-1)*J469)*'results log'!$B$2)+('results log'!$B$2*(F469-1))),IF(M469="WON",((((F469-1)*J469)*'results log'!$B$2)+('results log'!$B$2*(F469-1))),IF(M469="PLACED",((((F469-1)*J469)*'results log'!$B$2)-'results log'!$B$2),IF(J469=0,-'results log'!$B$2,IF(J469=0,-'results log'!$B$2,-('results log'!$B$2*2)))))))*E469))</f>
        <v>0</v>
      </c>
      <c r="Q469" s="27">
        <f>IF(ISBLANK(M469),,IF(ISBLANK(G469),,(IF(M469="WON-EW",((((N469-1)*J469)*'results log'!$B$2)+('results log'!$B$2*(N469-1))),IF(M469="WON",((((N469-1)*J469)*'results log'!$B$2)+('results log'!$B$2*(N469-1))),IF(M469="PLACED",((((N469-1)*J469)*'results log'!$B$2)-'results log'!$B$2),IF(J469=0,-'results log'!$B$2,IF(J469=0,-'results log'!$B$2,-('results log'!$B$2*2)))))))*E469))</f>
        <v>0</v>
      </c>
      <c r="R469" s="27">
        <f>IF(ISBLANK(M469),,IF(U469&lt;&gt;1,((IF(M469="WON-EW",(((K469-1)*'results log'!$B$2)*(1-$B$3))+(((L469-1)*'results log'!$B$2)*(1-$B$3)),IF(M469="WON",(((K469-1)*'results log'!$B$2)*(1-$B$3)),IF(M469="PLACED",(((L469-1)*'results log'!$B$2)*(1-$B$3))-'results log'!$B$2,IF(J469=0,-'results log'!$B$2,-('results log'!$B$2*2))))))*E469),0))</f>
        <v>0</v>
      </c>
      <c r="U469">
        <f t="shared" si="15"/>
        <v>1</v>
      </c>
    </row>
    <row r="470" spans="8:21" ht="16" x14ac:dyDescent="0.2">
      <c r="H470" s="22"/>
      <c r="I470" s="22"/>
      <c r="J470" s="22"/>
      <c r="M470" s="17"/>
      <c r="N470" s="26">
        <f>((G470-1)*(1-(IF(H470="no",0,'results log'!$B$3)))+1)</f>
        <v>5.0000000000000044E-2</v>
      </c>
      <c r="O470" s="26">
        <f t="shared" si="16"/>
        <v>0</v>
      </c>
      <c r="P470" s="28">
        <f>IF(ISBLANK(M470),,IF(ISBLANK(F470),,(IF(M470="WON-EW",((((F470-1)*J470)*'results log'!$B$2)+('results log'!$B$2*(F470-1))),IF(M470="WON",((((F470-1)*J470)*'results log'!$B$2)+('results log'!$B$2*(F470-1))),IF(M470="PLACED",((((F470-1)*J470)*'results log'!$B$2)-'results log'!$B$2),IF(J470=0,-'results log'!$B$2,IF(J470=0,-'results log'!$B$2,-('results log'!$B$2*2)))))))*E470))</f>
        <v>0</v>
      </c>
      <c r="Q470" s="27">
        <f>IF(ISBLANK(M470),,IF(ISBLANK(G470),,(IF(M470="WON-EW",((((N470-1)*J470)*'results log'!$B$2)+('results log'!$B$2*(N470-1))),IF(M470="WON",((((N470-1)*J470)*'results log'!$B$2)+('results log'!$B$2*(N470-1))),IF(M470="PLACED",((((N470-1)*J470)*'results log'!$B$2)-'results log'!$B$2),IF(J470=0,-'results log'!$B$2,IF(J470=0,-'results log'!$B$2,-('results log'!$B$2*2)))))))*E470))</f>
        <v>0</v>
      </c>
      <c r="R470" s="27">
        <f>IF(ISBLANK(M470),,IF(U470&lt;&gt;1,((IF(M470="WON-EW",(((K470-1)*'results log'!$B$2)*(1-$B$3))+(((L470-1)*'results log'!$B$2)*(1-$B$3)),IF(M470="WON",(((K470-1)*'results log'!$B$2)*(1-$B$3)),IF(M470="PLACED",(((L470-1)*'results log'!$B$2)*(1-$B$3))-'results log'!$B$2,IF(J470=0,-'results log'!$B$2,-('results log'!$B$2*2))))))*E470),0))</f>
        <v>0</v>
      </c>
      <c r="U470">
        <f t="shared" si="15"/>
        <v>1</v>
      </c>
    </row>
    <row r="471" spans="8:21" ht="16" x14ac:dyDescent="0.2">
      <c r="H471" s="22"/>
      <c r="I471" s="22"/>
      <c r="J471" s="22"/>
      <c r="M471" s="17"/>
      <c r="N471" s="26">
        <f>((G471-1)*(1-(IF(H471="no",0,'results log'!$B$3)))+1)</f>
        <v>5.0000000000000044E-2</v>
      </c>
      <c r="O471" s="26">
        <f t="shared" si="16"/>
        <v>0</v>
      </c>
      <c r="P471" s="28">
        <f>IF(ISBLANK(M471),,IF(ISBLANK(F471),,(IF(M471="WON-EW",((((F471-1)*J471)*'results log'!$B$2)+('results log'!$B$2*(F471-1))),IF(M471="WON",((((F471-1)*J471)*'results log'!$B$2)+('results log'!$B$2*(F471-1))),IF(M471="PLACED",((((F471-1)*J471)*'results log'!$B$2)-'results log'!$B$2),IF(J471=0,-'results log'!$B$2,IF(J471=0,-'results log'!$B$2,-('results log'!$B$2*2)))))))*E471))</f>
        <v>0</v>
      </c>
      <c r="Q471" s="27">
        <f>IF(ISBLANK(M471),,IF(ISBLANK(G471),,(IF(M471="WON-EW",((((N471-1)*J471)*'results log'!$B$2)+('results log'!$B$2*(N471-1))),IF(M471="WON",((((N471-1)*J471)*'results log'!$B$2)+('results log'!$B$2*(N471-1))),IF(M471="PLACED",((((N471-1)*J471)*'results log'!$B$2)-'results log'!$B$2),IF(J471=0,-'results log'!$B$2,IF(J471=0,-'results log'!$B$2,-('results log'!$B$2*2)))))))*E471))</f>
        <v>0</v>
      </c>
      <c r="R471" s="27">
        <f>IF(ISBLANK(M471),,IF(U471&lt;&gt;1,((IF(M471="WON-EW",(((K471-1)*'results log'!$B$2)*(1-$B$3))+(((L471-1)*'results log'!$B$2)*(1-$B$3)),IF(M471="WON",(((K471-1)*'results log'!$B$2)*(1-$B$3)),IF(M471="PLACED",(((L471-1)*'results log'!$B$2)*(1-$B$3))-'results log'!$B$2,IF(J471=0,-'results log'!$B$2,-('results log'!$B$2*2))))))*E471),0))</f>
        <v>0</v>
      </c>
      <c r="U471">
        <f t="shared" si="15"/>
        <v>1</v>
      </c>
    </row>
    <row r="472" spans="8:21" ht="16" x14ac:dyDescent="0.2">
      <c r="H472" s="22"/>
      <c r="I472" s="22"/>
      <c r="J472" s="22"/>
      <c r="M472" s="17"/>
      <c r="N472" s="26">
        <f>((G472-1)*(1-(IF(H472="no",0,'results log'!$B$3)))+1)</f>
        <v>5.0000000000000044E-2</v>
      </c>
      <c r="O472" s="26">
        <f t="shared" si="16"/>
        <v>0</v>
      </c>
      <c r="P472" s="28">
        <f>IF(ISBLANK(M472),,IF(ISBLANK(F472),,(IF(M472="WON-EW",((((F472-1)*J472)*'results log'!$B$2)+('results log'!$B$2*(F472-1))),IF(M472="WON",((((F472-1)*J472)*'results log'!$B$2)+('results log'!$B$2*(F472-1))),IF(M472="PLACED",((((F472-1)*J472)*'results log'!$B$2)-'results log'!$B$2),IF(J472=0,-'results log'!$B$2,IF(J472=0,-'results log'!$B$2,-('results log'!$B$2*2)))))))*E472))</f>
        <v>0</v>
      </c>
      <c r="Q472" s="27">
        <f>IF(ISBLANK(M472),,IF(ISBLANK(G472),,(IF(M472="WON-EW",((((N472-1)*J472)*'results log'!$B$2)+('results log'!$B$2*(N472-1))),IF(M472="WON",((((N472-1)*J472)*'results log'!$B$2)+('results log'!$B$2*(N472-1))),IF(M472="PLACED",((((N472-1)*J472)*'results log'!$B$2)-'results log'!$B$2),IF(J472=0,-'results log'!$B$2,IF(J472=0,-'results log'!$B$2,-('results log'!$B$2*2)))))))*E472))</f>
        <v>0</v>
      </c>
      <c r="R472" s="27">
        <f>IF(ISBLANK(M472),,IF(U472&lt;&gt;1,((IF(M472="WON-EW",(((K472-1)*'results log'!$B$2)*(1-$B$3))+(((L472-1)*'results log'!$B$2)*(1-$B$3)),IF(M472="WON",(((K472-1)*'results log'!$B$2)*(1-$B$3)),IF(M472="PLACED",(((L472-1)*'results log'!$B$2)*(1-$B$3))-'results log'!$B$2,IF(J472=0,-'results log'!$B$2,-('results log'!$B$2*2))))))*E472),0))</f>
        <v>0</v>
      </c>
      <c r="U472">
        <f t="shared" si="15"/>
        <v>1</v>
      </c>
    </row>
    <row r="473" spans="8:21" ht="16" x14ac:dyDescent="0.2">
      <c r="H473" s="22"/>
      <c r="I473" s="22"/>
      <c r="J473" s="22"/>
      <c r="M473" s="17"/>
      <c r="N473" s="26">
        <f>((G473-1)*(1-(IF(H473="no",0,'results log'!$B$3)))+1)</f>
        <v>5.0000000000000044E-2</v>
      </c>
      <c r="O473" s="26">
        <f t="shared" si="16"/>
        <v>0</v>
      </c>
      <c r="P473" s="28">
        <f>IF(ISBLANK(M473),,IF(ISBLANK(F473),,(IF(M473="WON-EW",((((F473-1)*J473)*'results log'!$B$2)+('results log'!$B$2*(F473-1))),IF(M473="WON",((((F473-1)*J473)*'results log'!$B$2)+('results log'!$B$2*(F473-1))),IF(M473="PLACED",((((F473-1)*J473)*'results log'!$B$2)-'results log'!$B$2),IF(J473=0,-'results log'!$B$2,IF(J473=0,-'results log'!$B$2,-('results log'!$B$2*2)))))))*E473))</f>
        <v>0</v>
      </c>
      <c r="Q473" s="27">
        <f>IF(ISBLANK(M473),,IF(ISBLANK(G473),,(IF(M473="WON-EW",((((N473-1)*J473)*'results log'!$B$2)+('results log'!$B$2*(N473-1))),IF(M473="WON",((((N473-1)*J473)*'results log'!$B$2)+('results log'!$B$2*(N473-1))),IF(M473="PLACED",((((N473-1)*J473)*'results log'!$B$2)-'results log'!$B$2),IF(J473=0,-'results log'!$B$2,IF(J473=0,-'results log'!$B$2,-('results log'!$B$2*2)))))))*E473))</f>
        <v>0</v>
      </c>
      <c r="R473" s="27">
        <f>IF(ISBLANK(M473),,IF(U473&lt;&gt;1,((IF(M473="WON-EW",(((K473-1)*'results log'!$B$2)*(1-$B$3))+(((L473-1)*'results log'!$B$2)*(1-$B$3)),IF(M473="WON",(((K473-1)*'results log'!$B$2)*(1-$B$3)),IF(M473="PLACED",(((L473-1)*'results log'!$B$2)*(1-$B$3))-'results log'!$B$2,IF(J473=0,-'results log'!$B$2,-('results log'!$B$2*2))))))*E473),0))</f>
        <v>0</v>
      </c>
      <c r="U473">
        <f t="shared" si="15"/>
        <v>1</v>
      </c>
    </row>
    <row r="474" spans="8:21" ht="16" x14ac:dyDescent="0.2">
      <c r="H474" s="22"/>
      <c r="I474" s="22"/>
      <c r="J474" s="22"/>
      <c r="M474" s="17"/>
      <c r="N474" s="26">
        <f>((G474-1)*(1-(IF(H474="no",0,'results log'!$B$3)))+1)</f>
        <v>5.0000000000000044E-2</v>
      </c>
      <c r="O474" s="26">
        <f t="shared" si="16"/>
        <v>0</v>
      </c>
      <c r="P474" s="28">
        <f>IF(ISBLANK(M474),,IF(ISBLANK(F474),,(IF(M474="WON-EW",((((F474-1)*J474)*'results log'!$B$2)+('results log'!$B$2*(F474-1))),IF(M474="WON",((((F474-1)*J474)*'results log'!$B$2)+('results log'!$B$2*(F474-1))),IF(M474="PLACED",((((F474-1)*J474)*'results log'!$B$2)-'results log'!$B$2),IF(J474=0,-'results log'!$B$2,IF(J474=0,-'results log'!$B$2,-('results log'!$B$2*2)))))))*E474))</f>
        <v>0</v>
      </c>
      <c r="Q474" s="27">
        <f>IF(ISBLANK(M474),,IF(ISBLANK(G474),,(IF(M474="WON-EW",((((N474-1)*J474)*'results log'!$B$2)+('results log'!$B$2*(N474-1))),IF(M474="WON",((((N474-1)*J474)*'results log'!$B$2)+('results log'!$B$2*(N474-1))),IF(M474="PLACED",((((N474-1)*J474)*'results log'!$B$2)-'results log'!$B$2),IF(J474=0,-'results log'!$B$2,IF(J474=0,-'results log'!$B$2,-('results log'!$B$2*2)))))))*E474))</f>
        <v>0</v>
      </c>
      <c r="R474" s="27">
        <f>IF(ISBLANK(M474),,IF(U474&lt;&gt;1,((IF(M474="WON-EW",(((K474-1)*'results log'!$B$2)*(1-$B$3))+(((L474-1)*'results log'!$B$2)*(1-$B$3)),IF(M474="WON",(((K474-1)*'results log'!$B$2)*(1-$B$3)),IF(M474="PLACED",(((L474-1)*'results log'!$B$2)*(1-$B$3))-'results log'!$B$2,IF(J474=0,-'results log'!$B$2,-('results log'!$B$2*2))))))*E474),0))</f>
        <v>0</v>
      </c>
      <c r="U474">
        <f t="shared" si="15"/>
        <v>1</v>
      </c>
    </row>
    <row r="475" spans="8:21" ht="16" x14ac:dyDescent="0.2">
      <c r="H475" s="22"/>
      <c r="I475" s="22"/>
      <c r="J475" s="22"/>
      <c r="M475" s="17"/>
      <c r="N475" s="26">
        <f>((G475-1)*(1-(IF(H475="no",0,'results log'!$B$3)))+1)</f>
        <v>5.0000000000000044E-2</v>
      </c>
      <c r="O475" s="26">
        <f t="shared" si="16"/>
        <v>0</v>
      </c>
      <c r="P475" s="28">
        <f>IF(ISBLANK(M475),,IF(ISBLANK(F475),,(IF(M475="WON-EW",((((F475-1)*J475)*'results log'!$B$2)+('results log'!$B$2*(F475-1))),IF(M475="WON",((((F475-1)*J475)*'results log'!$B$2)+('results log'!$B$2*(F475-1))),IF(M475="PLACED",((((F475-1)*J475)*'results log'!$B$2)-'results log'!$B$2),IF(J475=0,-'results log'!$B$2,IF(J475=0,-'results log'!$B$2,-('results log'!$B$2*2)))))))*E475))</f>
        <v>0</v>
      </c>
      <c r="Q475" s="27">
        <f>IF(ISBLANK(M475),,IF(ISBLANK(G475),,(IF(M475="WON-EW",((((N475-1)*J475)*'results log'!$B$2)+('results log'!$B$2*(N475-1))),IF(M475="WON",((((N475-1)*J475)*'results log'!$B$2)+('results log'!$B$2*(N475-1))),IF(M475="PLACED",((((N475-1)*J475)*'results log'!$B$2)-'results log'!$B$2),IF(J475=0,-'results log'!$B$2,IF(J475=0,-'results log'!$B$2,-('results log'!$B$2*2)))))))*E475))</f>
        <v>0</v>
      </c>
      <c r="R475" s="27">
        <f>IF(ISBLANK(M475),,IF(U475&lt;&gt;1,((IF(M475="WON-EW",(((K475-1)*'results log'!$B$2)*(1-$B$3))+(((L475-1)*'results log'!$B$2)*(1-$B$3)),IF(M475="WON",(((K475-1)*'results log'!$B$2)*(1-$B$3)),IF(M475="PLACED",(((L475-1)*'results log'!$B$2)*(1-$B$3))-'results log'!$B$2,IF(J475=0,-'results log'!$B$2,-('results log'!$B$2*2))))))*E475),0))</f>
        <v>0</v>
      </c>
      <c r="U475">
        <f t="shared" si="15"/>
        <v>1</v>
      </c>
    </row>
    <row r="476" spans="8:21" ht="16" x14ac:dyDescent="0.2">
      <c r="H476" s="22"/>
      <c r="I476" s="22"/>
      <c r="J476" s="22"/>
      <c r="M476" s="17"/>
      <c r="N476" s="26">
        <f>((G476-1)*(1-(IF(H476="no",0,'results log'!$B$3)))+1)</f>
        <v>5.0000000000000044E-2</v>
      </c>
      <c r="O476" s="26">
        <f t="shared" si="16"/>
        <v>0</v>
      </c>
      <c r="P476" s="28">
        <f>IF(ISBLANK(M476),,IF(ISBLANK(F476),,(IF(M476="WON-EW",((((F476-1)*J476)*'results log'!$B$2)+('results log'!$B$2*(F476-1))),IF(M476="WON",((((F476-1)*J476)*'results log'!$B$2)+('results log'!$B$2*(F476-1))),IF(M476="PLACED",((((F476-1)*J476)*'results log'!$B$2)-'results log'!$B$2),IF(J476=0,-'results log'!$B$2,IF(J476=0,-'results log'!$B$2,-('results log'!$B$2*2)))))))*E476))</f>
        <v>0</v>
      </c>
      <c r="Q476" s="27">
        <f>IF(ISBLANK(M476),,IF(ISBLANK(G476),,(IF(M476="WON-EW",((((N476-1)*J476)*'results log'!$B$2)+('results log'!$B$2*(N476-1))),IF(M476="WON",((((N476-1)*J476)*'results log'!$B$2)+('results log'!$B$2*(N476-1))),IF(M476="PLACED",((((N476-1)*J476)*'results log'!$B$2)-'results log'!$B$2),IF(J476=0,-'results log'!$B$2,IF(J476=0,-'results log'!$B$2,-('results log'!$B$2*2)))))))*E476))</f>
        <v>0</v>
      </c>
      <c r="R476" s="27">
        <f>IF(ISBLANK(M476),,IF(U476&lt;&gt;1,((IF(M476="WON-EW",(((K476-1)*'results log'!$B$2)*(1-$B$3))+(((L476-1)*'results log'!$B$2)*(1-$B$3)),IF(M476="WON",(((K476-1)*'results log'!$B$2)*(1-$B$3)),IF(M476="PLACED",(((L476-1)*'results log'!$B$2)*(1-$B$3))-'results log'!$B$2,IF(J476=0,-'results log'!$B$2,-('results log'!$B$2*2))))))*E476),0))</f>
        <v>0</v>
      </c>
      <c r="U476">
        <f t="shared" si="15"/>
        <v>1</v>
      </c>
    </row>
    <row r="477" spans="8:21" ht="16" x14ac:dyDescent="0.2">
      <c r="H477" s="22"/>
      <c r="I477" s="22"/>
      <c r="J477" s="22"/>
      <c r="M477" s="17"/>
      <c r="N477" s="26">
        <f>((G477-1)*(1-(IF(H477="no",0,'results log'!$B$3)))+1)</f>
        <v>5.0000000000000044E-2</v>
      </c>
      <c r="O477" s="26">
        <f t="shared" si="16"/>
        <v>0</v>
      </c>
      <c r="P477" s="28">
        <f>IF(ISBLANK(M477),,IF(ISBLANK(F477),,(IF(M477="WON-EW",((((F477-1)*J477)*'results log'!$B$2)+('results log'!$B$2*(F477-1))),IF(M477="WON",((((F477-1)*J477)*'results log'!$B$2)+('results log'!$B$2*(F477-1))),IF(M477="PLACED",((((F477-1)*J477)*'results log'!$B$2)-'results log'!$B$2),IF(J477=0,-'results log'!$B$2,IF(J477=0,-'results log'!$B$2,-('results log'!$B$2*2)))))))*E477))</f>
        <v>0</v>
      </c>
      <c r="Q477" s="27">
        <f>IF(ISBLANK(M477),,IF(ISBLANK(G477),,(IF(M477="WON-EW",((((N477-1)*J477)*'results log'!$B$2)+('results log'!$B$2*(N477-1))),IF(M477="WON",((((N477-1)*J477)*'results log'!$B$2)+('results log'!$B$2*(N477-1))),IF(M477="PLACED",((((N477-1)*J477)*'results log'!$B$2)-'results log'!$B$2),IF(J477=0,-'results log'!$B$2,IF(J477=0,-'results log'!$B$2,-('results log'!$B$2*2)))))))*E477))</f>
        <v>0</v>
      </c>
      <c r="R477" s="27">
        <f>IF(ISBLANK(M477),,IF(U477&lt;&gt;1,((IF(M477="WON-EW",(((K477-1)*'results log'!$B$2)*(1-$B$3))+(((L477-1)*'results log'!$B$2)*(1-$B$3)),IF(M477="WON",(((K477-1)*'results log'!$B$2)*(1-$B$3)),IF(M477="PLACED",(((L477-1)*'results log'!$B$2)*(1-$B$3))-'results log'!$B$2,IF(J477=0,-'results log'!$B$2,-('results log'!$B$2*2))))))*E477),0))</f>
        <v>0</v>
      </c>
      <c r="U477">
        <f t="shared" si="15"/>
        <v>1</v>
      </c>
    </row>
    <row r="478" spans="8:21" ht="16" x14ac:dyDescent="0.2">
      <c r="H478" s="22"/>
      <c r="I478" s="22"/>
      <c r="J478" s="22"/>
      <c r="M478" s="17"/>
      <c r="N478" s="26">
        <f>((G478-1)*(1-(IF(H478="no",0,'results log'!$B$3)))+1)</f>
        <v>5.0000000000000044E-2</v>
      </c>
      <c r="O478" s="26">
        <f t="shared" si="16"/>
        <v>0</v>
      </c>
      <c r="P478" s="28">
        <f>IF(ISBLANK(M478),,IF(ISBLANK(F478),,(IF(M478="WON-EW",((((F478-1)*J478)*'results log'!$B$2)+('results log'!$B$2*(F478-1))),IF(M478="WON",((((F478-1)*J478)*'results log'!$B$2)+('results log'!$B$2*(F478-1))),IF(M478="PLACED",((((F478-1)*J478)*'results log'!$B$2)-'results log'!$B$2),IF(J478=0,-'results log'!$B$2,IF(J478=0,-'results log'!$B$2,-('results log'!$B$2*2)))))))*E478))</f>
        <v>0</v>
      </c>
      <c r="Q478" s="27">
        <f>IF(ISBLANK(M478),,IF(ISBLANK(G478),,(IF(M478="WON-EW",((((N478-1)*J478)*'results log'!$B$2)+('results log'!$B$2*(N478-1))),IF(M478="WON",((((N478-1)*J478)*'results log'!$B$2)+('results log'!$B$2*(N478-1))),IF(M478="PLACED",((((N478-1)*J478)*'results log'!$B$2)-'results log'!$B$2),IF(J478=0,-'results log'!$B$2,IF(J478=0,-'results log'!$B$2,-('results log'!$B$2*2)))))))*E478))</f>
        <v>0</v>
      </c>
      <c r="R478" s="27">
        <f>IF(ISBLANK(M478),,IF(U478&lt;&gt;1,((IF(M478="WON-EW",(((K478-1)*'results log'!$B$2)*(1-$B$3))+(((L478-1)*'results log'!$B$2)*(1-$B$3)),IF(M478="WON",(((K478-1)*'results log'!$B$2)*(1-$B$3)),IF(M478="PLACED",(((L478-1)*'results log'!$B$2)*(1-$B$3))-'results log'!$B$2,IF(J478=0,-'results log'!$B$2,-('results log'!$B$2*2))))))*E478),0))</f>
        <v>0</v>
      </c>
      <c r="U478">
        <f t="shared" si="15"/>
        <v>1</v>
      </c>
    </row>
    <row r="479" spans="8:21" ht="16" x14ac:dyDescent="0.2">
      <c r="H479" s="22"/>
      <c r="I479" s="22"/>
      <c r="J479" s="22"/>
      <c r="M479" s="17"/>
      <c r="N479" s="26">
        <f>((G479-1)*(1-(IF(H479="no",0,'results log'!$B$3)))+1)</f>
        <v>5.0000000000000044E-2</v>
      </c>
      <c r="O479" s="26">
        <f t="shared" si="16"/>
        <v>0</v>
      </c>
      <c r="P479" s="28">
        <f>IF(ISBLANK(M479),,IF(ISBLANK(F479),,(IF(M479="WON-EW",((((F479-1)*J479)*'results log'!$B$2)+('results log'!$B$2*(F479-1))),IF(M479="WON",((((F479-1)*J479)*'results log'!$B$2)+('results log'!$B$2*(F479-1))),IF(M479="PLACED",((((F479-1)*J479)*'results log'!$B$2)-'results log'!$B$2),IF(J479=0,-'results log'!$B$2,IF(J479=0,-'results log'!$B$2,-('results log'!$B$2*2)))))))*E479))</f>
        <v>0</v>
      </c>
      <c r="Q479" s="27">
        <f>IF(ISBLANK(M479),,IF(ISBLANK(G479),,(IF(M479="WON-EW",((((N479-1)*J479)*'results log'!$B$2)+('results log'!$B$2*(N479-1))),IF(M479="WON",((((N479-1)*J479)*'results log'!$B$2)+('results log'!$B$2*(N479-1))),IF(M479="PLACED",((((N479-1)*J479)*'results log'!$B$2)-'results log'!$B$2),IF(J479=0,-'results log'!$B$2,IF(J479=0,-'results log'!$B$2,-('results log'!$B$2*2)))))))*E479))</f>
        <v>0</v>
      </c>
      <c r="R479" s="27">
        <f>IF(ISBLANK(M479),,IF(U479&lt;&gt;1,((IF(M479="WON-EW",(((K479-1)*'results log'!$B$2)*(1-$B$3))+(((L479-1)*'results log'!$B$2)*(1-$B$3)),IF(M479="WON",(((K479-1)*'results log'!$B$2)*(1-$B$3)),IF(M479="PLACED",(((L479-1)*'results log'!$B$2)*(1-$B$3))-'results log'!$B$2,IF(J479=0,-'results log'!$B$2,-('results log'!$B$2*2))))))*E479),0))</f>
        <v>0</v>
      </c>
      <c r="U479">
        <f t="shared" si="15"/>
        <v>1</v>
      </c>
    </row>
    <row r="480" spans="8:21" ht="16" x14ac:dyDescent="0.2">
      <c r="H480" s="22"/>
      <c r="I480" s="22"/>
      <c r="J480" s="22"/>
      <c r="M480" s="17"/>
      <c r="N480" s="26">
        <f>((G480-1)*(1-(IF(H480="no",0,'results log'!$B$3)))+1)</f>
        <v>5.0000000000000044E-2</v>
      </c>
      <c r="O480" s="26">
        <f t="shared" si="16"/>
        <v>0</v>
      </c>
      <c r="P480" s="28">
        <f>IF(ISBLANK(M480),,IF(ISBLANK(F480),,(IF(M480="WON-EW",((((F480-1)*J480)*'results log'!$B$2)+('results log'!$B$2*(F480-1))),IF(M480="WON",((((F480-1)*J480)*'results log'!$B$2)+('results log'!$B$2*(F480-1))),IF(M480="PLACED",((((F480-1)*J480)*'results log'!$B$2)-'results log'!$B$2),IF(J480=0,-'results log'!$B$2,IF(J480=0,-'results log'!$B$2,-('results log'!$B$2*2)))))))*E480))</f>
        <v>0</v>
      </c>
      <c r="Q480" s="27">
        <f>IF(ISBLANK(M480),,IF(ISBLANK(G480),,(IF(M480="WON-EW",((((N480-1)*J480)*'results log'!$B$2)+('results log'!$B$2*(N480-1))),IF(M480="WON",((((N480-1)*J480)*'results log'!$B$2)+('results log'!$B$2*(N480-1))),IF(M480="PLACED",((((N480-1)*J480)*'results log'!$B$2)-'results log'!$B$2),IF(J480=0,-'results log'!$B$2,IF(J480=0,-'results log'!$B$2,-('results log'!$B$2*2)))))))*E480))</f>
        <v>0</v>
      </c>
      <c r="R480" s="27">
        <f>IF(ISBLANK(M480),,IF(U480&lt;&gt;1,((IF(M480="WON-EW",(((K480-1)*'results log'!$B$2)*(1-$B$3))+(((L480-1)*'results log'!$B$2)*(1-$B$3)),IF(M480="WON",(((K480-1)*'results log'!$B$2)*(1-$B$3)),IF(M480="PLACED",(((L480-1)*'results log'!$B$2)*(1-$B$3))-'results log'!$B$2,IF(J480=0,-'results log'!$B$2,-('results log'!$B$2*2))))))*E480),0))</f>
        <v>0</v>
      </c>
      <c r="U480">
        <f t="shared" si="15"/>
        <v>1</v>
      </c>
    </row>
    <row r="481" spans="8:21" ht="16" x14ac:dyDescent="0.2">
      <c r="H481" s="22"/>
      <c r="I481" s="22"/>
      <c r="J481" s="22"/>
      <c r="M481" s="17"/>
      <c r="N481" s="26">
        <f>((G481-1)*(1-(IF(H481="no",0,'results log'!$B$3)))+1)</f>
        <v>5.0000000000000044E-2</v>
      </c>
      <c r="O481" s="26">
        <f t="shared" si="16"/>
        <v>0</v>
      </c>
      <c r="P481" s="28">
        <f>IF(ISBLANK(M481),,IF(ISBLANK(F481),,(IF(M481="WON-EW",((((F481-1)*J481)*'results log'!$B$2)+('results log'!$B$2*(F481-1))),IF(M481="WON",((((F481-1)*J481)*'results log'!$B$2)+('results log'!$B$2*(F481-1))),IF(M481="PLACED",((((F481-1)*J481)*'results log'!$B$2)-'results log'!$B$2),IF(J481=0,-'results log'!$B$2,IF(J481=0,-'results log'!$B$2,-('results log'!$B$2*2)))))))*E481))</f>
        <v>0</v>
      </c>
      <c r="Q481" s="27">
        <f>IF(ISBLANK(M481),,IF(ISBLANK(G481),,(IF(M481="WON-EW",((((N481-1)*J481)*'results log'!$B$2)+('results log'!$B$2*(N481-1))),IF(M481="WON",((((N481-1)*J481)*'results log'!$B$2)+('results log'!$B$2*(N481-1))),IF(M481="PLACED",((((N481-1)*J481)*'results log'!$B$2)-'results log'!$B$2),IF(J481=0,-'results log'!$B$2,IF(J481=0,-'results log'!$B$2,-('results log'!$B$2*2)))))))*E481))</f>
        <v>0</v>
      </c>
      <c r="R481" s="27">
        <f>IF(ISBLANK(M481),,IF(U481&lt;&gt;1,((IF(M481="WON-EW",(((K481-1)*'results log'!$B$2)*(1-$B$3))+(((L481-1)*'results log'!$B$2)*(1-$B$3)),IF(M481="WON",(((K481-1)*'results log'!$B$2)*(1-$B$3)),IF(M481="PLACED",(((L481-1)*'results log'!$B$2)*(1-$B$3))-'results log'!$B$2,IF(J481=0,-'results log'!$B$2,-('results log'!$B$2*2))))))*E481),0))</f>
        <v>0</v>
      </c>
      <c r="U481">
        <f t="shared" si="15"/>
        <v>1</v>
      </c>
    </row>
    <row r="482" spans="8:21" ht="16" x14ac:dyDescent="0.2">
      <c r="H482" s="22"/>
      <c r="I482" s="22"/>
      <c r="J482" s="22"/>
      <c r="M482" s="17"/>
      <c r="N482" s="26">
        <f>((G482-1)*(1-(IF(H482="no",0,'results log'!$B$3)))+1)</f>
        <v>5.0000000000000044E-2</v>
      </c>
      <c r="O482" s="26">
        <f t="shared" si="16"/>
        <v>0</v>
      </c>
      <c r="P482" s="28">
        <f>IF(ISBLANK(M482),,IF(ISBLANK(F482),,(IF(M482="WON-EW",((((F482-1)*J482)*'results log'!$B$2)+('results log'!$B$2*(F482-1))),IF(M482="WON",((((F482-1)*J482)*'results log'!$B$2)+('results log'!$B$2*(F482-1))),IF(M482="PLACED",((((F482-1)*J482)*'results log'!$B$2)-'results log'!$B$2),IF(J482=0,-'results log'!$B$2,IF(J482=0,-'results log'!$B$2,-('results log'!$B$2*2)))))))*E482))</f>
        <v>0</v>
      </c>
      <c r="Q482" s="27">
        <f>IF(ISBLANK(M482),,IF(ISBLANK(G482),,(IF(M482="WON-EW",((((N482-1)*J482)*'results log'!$B$2)+('results log'!$B$2*(N482-1))),IF(M482="WON",((((N482-1)*J482)*'results log'!$B$2)+('results log'!$B$2*(N482-1))),IF(M482="PLACED",((((N482-1)*J482)*'results log'!$B$2)-'results log'!$B$2),IF(J482=0,-'results log'!$B$2,IF(J482=0,-'results log'!$B$2,-('results log'!$B$2*2)))))))*E482))</f>
        <v>0</v>
      </c>
      <c r="R482" s="27">
        <f>IF(ISBLANK(M482),,IF(U482&lt;&gt;1,((IF(M482="WON-EW",(((K482-1)*'results log'!$B$2)*(1-$B$3))+(((L482-1)*'results log'!$B$2)*(1-$B$3)),IF(M482="WON",(((K482-1)*'results log'!$B$2)*(1-$B$3)),IF(M482="PLACED",(((L482-1)*'results log'!$B$2)*(1-$B$3))-'results log'!$B$2,IF(J482=0,-'results log'!$B$2,-('results log'!$B$2*2))))))*E482),0))</f>
        <v>0</v>
      </c>
      <c r="U482">
        <f t="shared" si="15"/>
        <v>1</v>
      </c>
    </row>
    <row r="483" spans="8:21" ht="16" x14ac:dyDescent="0.2">
      <c r="H483" s="22"/>
      <c r="I483" s="22"/>
      <c r="J483" s="22"/>
      <c r="M483" s="17"/>
      <c r="N483" s="26">
        <f>((G483-1)*(1-(IF(H483="no",0,'results log'!$B$3)))+1)</f>
        <v>5.0000000000000044E-2</v>
      </c>
      <c r="O483" s="26">
        <f t="shared" si="16"/>
        <v>0</v>
      </c>
      <c r="P483" s="28">
        <f>IF(ISBLANK(M483),,IF(ISBLANK(F483),,(IF(M483="WON-EW",((((F483-1)*J483)*'results log'!$B$2)+('results log'!$B$2*(F483-1))),IF(M483="WON",((((F483-1)*J483)*'results log'!$B$2)+('results log'!$B$2*(F483-1))),IF(M483="PLACED",((((F483-1)*J483)*'results log'!$B$2)-'results log'!$B$2),IF(J483=0,-'results log'!$B$2,IF(J483=0,-'results log'!$B$2,-('results log'!$B$2*2)))))))*E483))</f>
        <v>0</v>
      </c>
      <c r="Q483" s="27">
        <f>IF(ISBLANK(M483),,IF(ISBLANK(G483),,(IF(M483="WON-EW",((((N483-1)*J483)*'results log'!$B$2)+('results log'!$B$2*(N483-1))),IF(M483="WON",((((N483-1)*J483)*'results log'!$B$2)+('results log'!$B$2*(N483-1))),IF(M483="PLACED",((((N483-1)*J483)*'results log'!$B$2)-'results log'!$B$2),IF(J483=0,-'results log'!$B$2,IF(J483=0,-'results log'!$B$2,-('results log'!$B$2*2)))))))*E483))</f>
        <v>0</v>
      </c>
      <c r="R483" s="27">
        <f>IF(ISBLANK(M483),,IF(U483&lt;&gt;1,((IF(M483="WON-EW",(((K483-1)*'results log'!$B$2)*(1-$B$3))+(((L483-1)*'results log'!$B$2)*(1-$B$3)),IF(M483="WON",(((K483-1)*'results log'!$B$2)*(1-$B$3)),IF(M483="PLACED",(((L483-1)*'results log'!$B$2)*(1-$B$3))-'results log'!$B$2,IF(J483=0,-'results log'!$B$2,-('results log'!$B$2*2))))))*E483),0))</f>
        <v>0</v>
      </c>
      <c r="U483">
        <f t="shared" si="15"/>
        <v>1</v>
      </c>
    </row>
    <row r="484" spans="8:21" ht="16" x14ac:dyDescent="0.2">
      <c r="H484" s="22"/>
      <c r="I484" s="22"/>
      <c r="J484" s="22"/>
      <c r="M484" s="17"/>
      <c r="N484" s="26">
        <f>((G484-1)*(1-(IF(H484="no",0,'results log'!$B$3)))+1)</f>
        <v>5.0000000000000044E-2</v>
      </c>
      <c r="O484" s="26">
        <f t="shared" si="16"/>
        <v>0</v>
      </c>
      <c r="P484" s="28">
        <f>IF(ISBLANK(M484),,IF(ISBLANK(F484),,(IF(M484="WON-EW",((((F484-1)*J484)*'results log'!$B$2)+('results log'!$B$2*(F484-1))),IF(M484="WON",((((F484-1)*J484)*'results log'!$B$2)+('results log'!$B$2*(F484-1))),IF(M484="PLACED",((((F484-1)*J484)*'results log'!$B$2)-'results log'!$B$2),IF(J484=0,-'results log'!$B$2,IF(J484=0,-'results log'!$B$2,-('results log'!$B$2*2)))))))*E484))</f>
        <v>0</v>
      </c>
      <c r="Q484" s="27">
        <f>IF(ISBLANK(M484),,IF(ISBLANK(G484),,(IF(M484="WON-EW",((((N484-1)*J484)*'results log'!$B$2)+('results log'!$B$2*(N484-1))),IF(M484="WON",((((N484-1)*J484)*'results log'!$B$2)+('results log'!$B$2*(N484-1))),IF(M484="PLACED",((((N484-1)*J484)*'results log'!$B$2)-'results log'!$B$2),IF(J484=0,-'results log'!$B$2,IF(J484=0,-'results log'!$B$2,-('results log'!$B$2*2)))))))*E484))</f>
        <v>0</v>
      </c>
      <c r="R484" s="27">
        <f>IF(ISBLANK(M484),,IF(U484&lt;&gt;1,((IF(M484="WON-EW",(((K484-1)*'results log'!$B$2)*(1-$B$3))+(((L484-1)*'results log'!$B$2)*(1-$B$3)),IF(M484="WON",(((K484-1)*'results log'!$B$2)*(1-$B$3)),IF(M484="PLACED",(((L484-1)*'results log'!$B$2)*(1-$B$3))-'results log'!$B$2,IF(J484=0,-'results log'!$B$2,-('results log'!$B$2*2))))))*E484),0))</f>
        <v>0</v>
      </c>
      <c r="U484">
        <f t="shared" si="15"/>
        <v>1</v>
      </c>
    </row>
    <row r="485" spans="8:21" ht="16" x14ac:dyDescent="0.2">
      <c r="H485" s="22"/>
      <c r="I485" s="22"/>
      <c r="J485" s="22"/>
      <c r="M485" s="17"/>
      <c r="N485" s="26">
        <f>((G485-1)*(1-(IF(H485="no",0,'results log'!$B$3)))+1)</f>
        <v>5.0000000000000044E-2</v>
      </c>
      <c r="O485" s="26">
        <f t="shared" si="16"/>
        <v>0</v>
      </c>
      <c r="P485" s="28">
        <f>IF(ISBLANK(M485),,IF(ISBLANK(F485),,(IF(M485="WON-EW",((((F485-1)*J485)*'results log'!$B$2)+('results log'!$B$2*(F485-1))),IF(M485="WON",((((F485-1)*J485)*'results log'!$B$2)+('results log'!$B$2*(F485-1))),IF(M485="PLACED",((((F485-1)*J485)*'results log'!$B$2)-'results log'!$B$2),IF(J485=0,-'results log'!$B$2,IF(J485=0,-'results log'!$B$2,-('results log'!$B$2*2)))))))*E485))</f>
        <v>0</v>
      </c>
      <c r="Q485" s="27">
        <f>IF(ISBLANK(M485),,IF(ISBLANK(G485),,(IF(M485="WON-EW",((((N485-1)*J485)*'results log'!$B$2)+('results log'!$B$2*(N485-1))),IF(M485="WON",((((N485-1)*J485)*'results log'!$B$2)+('results log'!$B$2*(N485-1))),IF(M485="PLACED",((((N485-1)*J485)*'results log'!$B$2)-'results log'!$B$2),IF(J485=0,-'results log'!$B$2,IF(J485=0,-'results log'!$B$2,-('results log'!$B$2*2)))))))*E485))</f>
        <v>0</v>
      </c>
      <c r="R485" s="27">
        <f>IF(ISBLANK(M485),,IF(U485&lt;&gt;1,((IF(M485="WON-EW",(((K485-1)*'results log'!$B$2)*(1-$B$3))+(((L485-1)*'results log'!$B$2)*(1-$B$3)),IF(M485="WON",(((K485-1)*'results log'!$B$2)*(1-$B$3)),IF(M485="PLACED",(((L485-1)*'results log'!$B$2)*(1-$B$3))-'results log'!$B$2,IF(J485=0,-'results log'!$B$2,-('results log'!$B$2*2))))))*E485),0))</f>
        <v>0</v>
      </c>
      <c r="U485">
        <f t="shared" si="15"/>
        <v>1</v>
      </c>
    </row>
    <row r="486" spans="8:21" ht="16" x14ac:dyDescent="0.2">
      <c r="H486" s="22"/>
      <c r="I486" s="22"/>
      <c r="J486" s="22"/>
      <c r="M486" s="17"/>
      <c r="N486" s="26">
        <f>((G486-1)*(1-(IF(H486="no",0,'results log'!$B$3)))+1)</f>
        <v>5.0000000000000044E-2</v>
      </c>
      <c r="O486" s="26">
        <f t="shared" si="16"/>
        <v>0</v>
      </c>
      <c r="P486" s="28">
        <f>IF(ISBLANK(M486),,IF(ISBLANK(F486),,(IF(M486="WON-EW",((((F486-1)*J486)*'results log'!$B$2)+('results log'!$B$2*(F486-1))),IF(M486="WON",((((F486-1)*J486)*'results log'!$B$2)+('results log'!$B$2*(F486-1))),IF(M486="PLACED",((((F486-1)*J486)*'results log'!$B$2)-'results log'!$B$2),IF(J486=0,-'results log'!$B$2,IF(J486=0,-'results log'!$B$2,-('results log'!$B$2*2)))))))*E486))</f>
        <v>0</v>
      </c>
      <c r="Q486" s="27">
        <f>IF(ISBLANK(M486),,IF(ISBLANK(G486),,(IF(M486="WON-EW",((((N486-1)*J486)*'results log'!$B$2)+('results log'!$B$2*(N486-1))),IF(M486="WON",((((N486-1)*J486)*'results log'!$B$2)+('results log'!$B$2*(N486-1))),IF(M486="PLACED",((((N486-1)*J486)*'results log'!$B$2)-'results log'!$B$2),IF(J486=0,-'results log'!$B$2,IF(J486=0,-'results log'!$B$2,-('results log'!$B$2*2)))))))*E486))</f>
        <v>0</v>
      </c>
      <c r="R486" s="27">
        <f>IF(ISBLANK(M486),,IF(U486&lt;&gt;1,((IF(M486="WON-EW",(((K486-1)*'results log'!$B$2)*(1-$B$3))+(((L486-1)*'results log'!$B$2)*(1-$B$3)),IF(M486="WON",(((K486-1)*'results log'!$B$2)*(1-$B$3)),IF(M486="PLACED",(((L486-1)*'results log'!$B$2)*(1-$B$3))-'results log'!$B$2,IF(J486=0,-'results log'!$B$2,-('results log'!$B$2*2))))))*E486),0))</f>
        <v>0</v>
      </c>
      <c r="U486">
        <f t="shared" si="15"/>
        <v>1</v>
      </c>
    </row>
    <row r="487" spans="8:21" ht="16" x14ac:dyDescent="0.2">
      <c r="H487" s="22"/>
      <c r="I487" s="22"/>
      <c r="J487" s="22"/>
      <c r="M487" s="17"/>
      <c r="N487" s="26">
        <f>((G487-1)*(1-(IF(H487="no",0,'results log'!$B$3)))+1)</f>
        <v>5.0000000000000044E-2</v>
      </c>
      <c r="O487" s="26">
        <f t="shared" si="16"/>
        <v>0</v>
      </c>
      <c r="P487" s="28">
        <f>IF(ISBLANK(M487),,IF(ISBLANK(F487),,(IF(M487="WON-EW",((((F487-1)*J487)*'results log'!$B$2)+('results log'!$B$2*(F487-1))),IF(M487="WON",((((F487-1)*J487)*'results log'!$B$2)+('results log'!$B$2*(F487-1))),IF(M487="PLACED",((((F487-1)*J487)*'results log'!$B$2)-'results log'!$B$2),IF(J487=0,-'results log'!$B$2,IF(J487=0,-'results log'!$B$2,-('results log'!$B$2*2)))))))*E487))</f>
        <v>0</v>
      </c>
      <c r="Q487" s="27">
        <f>IF(ISBLANK(M487),,IF(ISBLANK(G487),,(IF(M487="WON-EW",((((N487-1)*J487)*'results log'!$B$2)+('results log'!$B$2*(N487-1))),IF(M487="WON",((((N487-1)*J487)*'results log'!$B$2)+('results log'!$B$2*(N487-1))),IF(M487="PLACED",((((N487-1)*J487)*'results log'!$B$2)-'results log'!$B$2),IF(J487=0,-'results log'!$B$2,IF(J487=0,-'results log'!$B$2,-('results log'!$B$2*2)))))))*E487))</f>
        <v>0</v>
      </c>
      <c r="R487" s="27">
        <f>IF(ISBLANK(M487),,IF(U487&lt;&gt;1,((IF(M487="WON-EW",(((K487-1)*'results log'!$B$2)*(1-$B$3))+(((L487-1)*'results log'!$B$2)*(1-$B$3)),IF(M487="WON",(((K487-1)*'results log'!$B$2)*(1-$B$3)),IF(M487="PLACED",(((L487-1)*'results log'!$B$2)*(1-$B$3))-'results log'!$B$2,IF(J487=0,-'results log'!$B$2,-('results log'!$B$2*2))))))*E487),0))</f>
        <v>0</v>
      </c>
      <c r="U487">
        <f t="shared" si="15"/>
        <v>1</v>
      </c>
    </row>
    <row r="488" spans="8:21" ht="16" x14ac:dyDescent="0.2">
      <c r="H488" s="22"/>
      <c r="I488" s="22"/>
      <c r="J488" s="22"/>
      <c r="M488" s="17"/>
      <c r="N488" s="26">
        <f>((G488-1)*(1-(IF(H488="no",0,'results log'!$B$3)))+1)</f>
        <v>5.0000000000000044E-2</v>
      </c>
      <c r="O488" s="26">
        <f t="shared" si="16"/>
        <v>0</v>
      </c>
      <c r="P488" s="28">
        <f>IF(ISBLANK(M488),,IF(ISBLANK(F488),,(IF(M488="WON-EW",((((F488-1)*J488)*'results log'!$B$2)+('results log'!$B$2*(F488-1))),IF(M488="WON",((((F488-1)*J488)*'results log'!$B$2)+('results log'!$B$2*(F488-1))),IF(M488="PLACED",((((F488-1)*J488)*'results log'!$B$2)-'results log'!$B$2),IF(J488=0,-'results log'!$B$2,IF(J488=0,-'results log'!$B$2,-('results log'!$B$2*2)))))))*E488))</f>
        <v>0</v>
      </c>
      <c r="Q488" s="27">
        <f>IF(ISBLANK(M488),,IF(ISBLANK(G488),,(IF(M488="WON-EW",((((N488-1)*J488)*'results log'!$B$2)+('results log'!$B$2*(N488-1))),IF(M488="WON",((((N488-1)*J488)*'results log'!$B$2)+('results log'!$B$2*(N488-1))),IF(M488="PLACED",((((N488-1)*J488)*'results log'!$B$2)-'results log'!$B$2),IF(J488=0,-'results log'!$B$2,IF(J488=0,-'results log'!$B$2,-('results log'!$B$2*2)))))))*E488))</f>
        <v>0</v>
      </c>
      <c r="R488" s="27">
        <f>IF(ISBLANK(M488),,IF(U488&lt;&gt;1,((IF(M488="WON-EW",(((K488-1)*'results log'!$B$2)*(1-$B$3))+(((L488-1)*'results log'!$B$2)*(1-$B$3)),IF(M488="WON",(((K488-1)*'results log'!$B$2)*(1-$B$3)),IF(M488="PLACED",(((L488-1)*'results log'!$B$2)*(1-$B$3))-'results log'!$B$2,IF(J488=0,-'results log'!$B$2,-('results log'!$B$2*2))))))*E488),0))</f>
        <v>0</v>
      </c>
      <c r="U488">
        <f t="shared" si="15"/>
        <v>1</v>
      </c>
    </row>
    <row r="489" spans="8:21" ht="16" x14ac:dyDescent="0.2">
      <c r="H489" s="22"/>
      <c r="I489" s="22"/>
      <c r="J489" s="22"/>
      <c r="M489" s="17"/>
      <c r="N489" s="26">
        <f>((G489-1)*(1-(IF(H489="no",0,'results log'!$B$3)))+1)</f>
        <v>5.0000000000000044E-2</v>
      </c>
      <c r="O489" s="26">
        <f t="shared" si="16"/>
        <v>0</v>
      </c>
      <c r="P489" s="28">
        <f>IF(ISBLANK(M489),,IF(ISBLANK(F489),,(IF(M489="WON-EW",((((F489-1)*J489)*'results log'!$B$2)+('results log'!$B$2*(F489-1))),IF(M489="WON",((((F489-1)*J489)*'results log'!$B$2)+('results log'!$B$2*(F489-1))),IF(M489="PLACED",((((F489-1)*J489)*'results log'!$B$2)-'results log'!$B$2),IF(J489=0,-'results log'!$B$2,IF(J489=0,-'results log'!$B$2,-('results log'!$B$2*2)))))))*E489))</f>
        <v>0</v>
      </c>
      <c r="Q489" s="27">
        <f>IF(ISBLANK(M489),,IF(ISBLANK(G489),,(IF(M489="WON-EW",((((N489-1)*J489)*'results log'!$B$2)+('results log'!$B$2*(N489-1))),IF(M489="WON",((((N489-1)*J489)*'results log'!$B$2)+('results log'!$B$2*(N489-1))),IF(M489="PLACED",((((N489-1)*J489)*'results log'!$B$2)-'results log'!$B$2),IF(J489=0,-'results log'!$B$2,IF(J489=0,-'results log'!$B$2,-('results log'!$B$2*2)))))))*E489))</f>
        <v>0</v>
      </c>
      <c r="R489" s="27">
        <f>IF(ISBLANK(M489),,IF(U489&lt;&gt;1,((IF(M489="WON-EW",(((K489-1)*'results log'!$B$2)*(1-$B$3))+(((L489-1)*'results log'!$B$2)*(1-$B$3)),IF(M489="WON",(((K489-1)*'results log'!$B$2)*(1-$B$3)),IF(M489="PLACED",(((L489-1)*'results log'!$B$2)*(1-$B$3))-'results log'!$B$2,IF(J489=0,-'results log'!$B$2,-('results log'!$B$2*2))))))*E489),0))</f>
        <v>0</v>
      </c>
      <c r="U489">
        <f t="shared" si="15"/>
        <v>1</v>
      </c>
    </row>
    <row r="490" spans="8:21" ht="16" x14ac:dyDescent="0.2">
      <c r="H490" s="22"/>
      <c r="I490" s="22"/>
      <c r="J490" s="22"/>
      <c r="M490" s="17"/>
      <c r="N490" s="26">
        <f>((G490-1)*(1-(IF(H490="no",0,'results log'!$B$3)))+1)</f>
        <v>5.0000000000000044E-2</v>
      </c>
      <c r="O490" s="26">
        <f t="shared" si="16"/>
        <v>0</v>
      </c>
      <c r="P490" s="28">
        <f>IF(ISBLANK(M490),,IF(ISBLANK(F490),,(IF(M490="WON-EW",((((F490-1)*J490)*'results log'!$B$2)+('results log'!$B$2*(F490-1))),IF(M490="WON",((((F490-1)*J490)*'results log'!$B$2)+('results log'!$B$2*(F490-1))),IF(M490="PLACED",((((F490-1)*J490)*'results log'!$B$2)-'results log'!$B$2),IF(J490=0,-'results log'!$B$2,IF(J490=0,-'results log'!$B$2,-('results log'!$B$2*2)))))))*E490))</f>
        <v>0</v>
      </c>
      <c r="Q490" s="27">
        <f>IF(ISBLANK(M490),,IF(ISBLANK(G490),,(IF(M490="WON-EW",((((N490-1)*J490)*'results log'!$B$2)+('results log'!$B$2*(N490-1))),IF(M490="WON",((((N490-1)*J490)*'results log'!$B$2)+('results log'!$B$2*(N490-1))),IF(M490="PLACED",((((N490-1)*J490)*'results log'!$B$2)-'results log'!$B$2),IF(J490=0,-'results log'!$B$2,IF(J490=0,-'results log'!$B$2,-('results log'!$B$2*2)))))))*E490))</f>
        <v>0</v>
      </c>
      <c r="R490" s="27">
        <f>IF(ISBLANK(M490),,IF(U490&lt;&gt;1,((IF(M490="WON-EW",(((K490-1)*'results log'!$B$2)*(1-$B$3))+(((L490-1)*'results log'!$B$2)*(1-$B$3)),IF(M490="WON",(((K490-1)*'results log'!$B$2)*(1-$B$3)),IF(M490="PLACED",(((L490-1)*'results log'!$B$2)*(1-$B$3))-'results log'!$B$2,IF(J490=0,-'results log'!$B$2,-('results log'!$B$2*2))))))*E490),0))</f>
        <v>0</v>
      </c>
      <c r="U490">
        <f t="shared" si="15"/>
        <v>1</v>
      </c>
    </row>
    <row r="491" spans="8:21" ht="16" x14ac:dyDescent="0.2">
      <c r="H491" s="22"/>
      <c r="I491" s="22"/>
      <c r="J491" s="22"/>
      <c r="M491" s="17"/>
      <c r="N491" s="26">
        <f>((G491-1)*(1-(IF(H491="no",0,'results log'!$B$3)))+1)</f>
        <v>5.0000000000000044E-2</v>
      </c>
      <c r="O491" s="26">
        <f t="shared" si="16"/>
        <v>0</v>
      </c>
      <c r="P491" s="28">
        <f>IF(ISBLANK(M491),,IF(ISBLANK(F491),,(IF(M491="WON-EW",((((F491-1)*J491)*'results log'!$B$2)+('results log'!$B$2*(F491-1))),IF(M491="WON",((((F491-1)*J491)*'results log'!$B$2)+('results log'!$B$2*(F491-1))),IF(M491="PLACED",((((F491-1)*J491)*'results log'!$B$2)-'results log'!$B$2),IF(J491=0,-'results log'!$B$2,IF(J491=0,-'results log'!$B$2,-('results log'!$B$2*2)))))))*E491))</f>
        <v>0</v>
      </c>
      <c r="Q491" s="27">
        <f>IF(ISBLANK(M491),,IF(ISBLANK(G491),,(IF(M491="WON-EW",((((N491-1)*J491)*'results log'!$B$2)+('results log'!$B$2*(N491-1))),IF(M491="WON",((((N491-1)*J491)*'results log'!$B$2)+('results log'!$B$2*(N491-1))),IF(M491="PLACED",((((N491-1)*J491)*'results log'!$B$2)-'results log'!$B$2),IF(J491=0,-'results log'!$B$2,IF(J491=0,-'results log'!$B$2,-('results log'!$B$2*2)))))))*E491))</f>
        <v>0</v>
      </c>
      <c r="R491" s="27">
        <f>IF(ISBLANK(M491),,IF(U491&lt;&gt;1,((IF(M491="WON-EW",(((K491-1)*'results log'!$B$2)*(1-$B$3))+(((L491-1)*'results log'!$B$2)*(1-$B$3)),IF(M491="WON",(((K491-1)*'results log'!$B$2)*(1-$B$3)),IF(M491="PLACED",(((L491-1)*'results log'!$B$2)*(1-$B$3))-'results log'!$B$2,IF(J491=0,-'results log'!$B$2,-('results log'!$B$2*2))))))*E491),0))</f>
        <v>0</v>
      </c>
      <c r="U491">
        <f t="shared" si="15"/>
        <v>1</v>
      </c>
    </row>
    <row r="492" spans="8:21" ht="16" x14ac:dyDescent="0.2">
      <c r="H492" s="22"/>
      <c r="I492" s="22"/>
      <c r="J492" s="22"/>
      <c r="M492" s="17"/>
      <c r="N492" s="26">
        <f>((G492-1)*(1-(IF(H492="no",0,'results log'!$B$3)))+1)</f>
        <v>5.0000000000000044E-2</v>
      </c>
      <c r="O492" s="26">
        <f t="shared" si="16"/>
        <v>0</v>
      </c>
      <c r="P492" s="28">
        <f>IF(ISBLANK(M492),,IF(ISBLANK(F492),,(IF(M492="WON-EW",((((F492-1)*J492)*'results log'!$B$2)+('results log'!$B$2*(F492-1))),IF(M492="WON",((((F492-1)*J492)*'results log'!$B$2)+('results log'!$B$2*(F492-1))),IF(M492="PLACED",((((F492-1)*J492)*'results log'!$B$2)-'results log'!$B$2),IF(J492=0,-'results log'!$B$2,IF(J492=0,-'results log'!$B$2,-('results log'!$B$2*2)))))))*E492))</f>
        <v>0</v>
      </c>
      <c r="Q492" s="27">
        <f>IF(ISBLANK(M492),,IF(ISBLANK(G492),,(IF(M492="WON-EW",((((N492-1)*J492)*'results log'!$B$2)+('results log'!$B$2*(N492-1))),IF(M492="WON",((((N492-1)*J492)*'results log'!$B$2)+('results log'!$B$2*(N492-1))),IF(M492="PLACED",((((N492-1)*J492)*'results log'!$B$2)-'results log'!$B$2),IF(J492=0,-'results log'!$B$2,IF(J492=0,-'results log'!$B$2,-('results log'!$B$2*2)))))))*E492))</f>
        <v>0</v>
      </c>
      <c r="R492" s="27">
        <f>IF(ISBLANK(M492),,IF(U492&lt;&gt;1,((IF(M492="WON-EW",(((K492-1)*'results log'!$B$2)*(1-$B$3))+(((L492-1)*'results log'!$B$2)*(1-$B$3)),IF(M492="WON",(((K492-1)*'results log'!$B$2)*(1-$B$3)),IF(M492="PLACED",(((L492-1)*'results log'!$B$2)*(1-$B$3))-'results log'!$B$2,IF(J492=0,-'results log'!$B$2,-('results log'!$B$2*2))))))*E492),0))</f>
        <v>0</v>
      </c>
      <c r="U492">
        <f t="shared" si="15"/>
        <v>1</v>
      </c>
    </row>
    <row r="493" spans="8:21" ht="16" x14ac:dyDescent="0.2">
      <c r="H493" s="22"/>
      <c r="I493" s="22"/>
      <c r="J493" s="22"/>
      <c r="M493" s="17"/>
      <c r="N493" s="26">
        <f>((G493-1)*(1-(IF(H493="no",0,'results log'!$B$3)))+1)</f>
        <v>5.0000000000000044E-2</v>
      </c>
      <c r="O493" s="26">
        <f t="shared" si="16"/>
        <v>0</v>
      </c>
      <c r="P493" s="28">
        <f>IF(ISBLANK(M493),,IF(ISBLANK(F493),,(IF(M493="WON-EW",((((F493-1)*J493)*'results log'!$B$2)+('results log'!$B$2*(F493-1))),IF(M493="WON",((((F493-1)*J493)*'results log'!$B$2)+('results log'!$B$2*(F493-1))),IF(M493="PLACED",((((F493-1)*J493)*'results log'!$B$2)-'results log'!$B$2),IF(J493=0,-'results log'!$B$2,IF(J493=0,-'results log'!$B$2,-('results log'!$B$2*2)))))))*E493))</f>
        <v>0</v>
      </c>
      <c r="Q493" s="27">
        <f>IF(ISBLANK(M493),,IF(ISBLANK(G493),,(IF(M493="WON-EW",((((N493-1)*J493)*'results log'!$B$2)+('results log'!$B$2*(N493-1))),IF(M493="WON",((((N493-1)*J493)*'results log'!$B$2)+('results log'!$B$2*(N493-1))),IF(M493="PLACED",((((N493-1)*J493)*'results log'!$B$2)-'results log'!$B$2),IF(J493=0,-'results log'!$B$2,IF(J493=0,-'results log'!$B$2,-('results log'!$B$2*2)))))))*E493))</f>
        <v>0</v>
      </c>
      <c r="R493" s="27">
        <f>IF(ISBLANK(M493),,IF(U493&lt;&gt;1,((IF(M493="WON-EW",(((K493-1)*'results log'!$B$2)*(1-$B$3))+(((L493-1)*'results log'!$B$2)*(1-$B$3)),IF(M493="WON",(((K493-1)*'results log'!$B$2)*(1-$B$3)),IF(M493="PLACED",(((L493-1)*'results log'!$B$2)*(1-$B$3))-'results log'!$B$2,IF(J493=0,-'results log'!$B$2,-('results log'!$B$2*2))))))*E493),0))</f>
        <v>0</v>
      </c>
      <c r="U493">
        <f t="shared" si="15"/>
        <v>1</v>
      </c>
    </row>
    <row r="494" spans="8:21" ht="16" x14ac:dyDescent="0.2">
      <c r="H494" s="22"/>
      <c r="I494" s="22"/>
      <c r="J494" s="22"/>
      <c r="M494" s="17"/>
      <c r="N494" s="26">
        <f>((G494-1)*(1-(IF(H494="no",0,'results log'!$B$3)))+1)</f>
        <v>5.0000000000000044E-2</v>
      </c>
      <c r="O494" s="26">
        <f t="shared" si="16"/>
        <v>0</v>
      </c>
      <c r="P494" s="28">
        <f>IF(ISBLANK(M494),,IF(ISBLANK(F494),,(IF(M494="WON-EW",((((F494-1)*J494)*'results log'!$B$2)+('results log'!$B$2*(F494-1))),IF(M494="WON",((((F494-1)*J494)*'results log'!$B$2)+('results log'!$B$2*(F494-1))),IF(M494="PLACED",((((F494-1)*J494)*'results log'!$B$2)-'results log'!$B$2),IF(J494=0,-'results log'!$B$2,IF(J494=0,-'results log'!$B$2,-('results log'!$B$2*2)))))))*E494))</f>
        <v>0</v>
      </c>
      <c r="Q494" s="27">
        <f>IF(ISBLANK(M494),,IF(ISBLANK(G494),,(IF(M494="WON-EW",((((N494-1)*J494)*'results log'!$B$2)+('results log'!$B$2*(N494-1))),IF(M494="WON",((((N494-1)*J494)*'results log'!$B$2)+('results log'!$B$2*(N494-1))),IF(M494="PLACED",((((N494-1)*J494)*'results log'!$B$2)-'results log'!$B$2),IF(J494=0,-'results log'!$B$2,IF(J494=0,-'results log'!$B$2,-('results log'!$B$2*2)))))))*E494))</f>
        <v>0</v>
      </c>
      <c r="R494" s="27">
        <f>IF(ISBLANK(M494),,IF(U494&lt;&gt;1,((IF(M494="WON-EW",(((K494-1)*'results log'!$B$2)*(1-$B$3))+(((L494-1)*'results log'!$B$2)*(1-$B$3)),IF(M494="WON",(((K494-1)*'results log'!$B$2)*(1-$B$3)),IF(M494="PLACED",(((L494-1)*'results log'!$B$2)*(1-$B$3))-'results log'!$B$2,IF(J494=0,-'results log'!$B$2,-('results log'!$B$2*2))))))*E494),0))</f>
        <v>0</v>
      </c>
      <c r="U494">
        <f t="shared" si="15"/>
        <v>1</v>
      </c>
    </row>
    <row r="495" spans="8:21" ht="16" x14ac:dyDescent="0.2">
      <c r="H495" s="22"/>
      <c r="I495" s="22"/>
      <c r="J495" s="22"/>
      <c r="M495" s="17"/>
      <c r="N495" s="26">
        <f>((G495-1)*(1-(IF(H495="no",0,'results log'!$B$3)))+1)</f>
        <v>5.0000000000000044E-2</v>
      </c>
      <c r="O495" s="26">
        <f t="shared" si="16"/>
        <v>0</v>
      </c>
      <c r="P495" s="28">
        <f>IF(ISBLANK(M495),,IF(ISBLANK(F495),,(IF(M495="WON-EW",((((F495-1)*J495)*'results log'!$B$2)+('results log'!$B$2*(F495-1))),IF(M495="WON",((((F495-1)*J495)*'results log'!$B$2)+('results log'!$B$2*(F495-1))),IF(M495="PLACED",((((F495-1)*J495)*'results log'!$B$2)-'results log'!$B$2),IF(J495=0,-'results log'!$B$2,IF(J495=0,-'results log'!$B$2,-('results log'!$B$2*2)))))))*E495))</f>
        <v>0</v>
      </c>
      <c r="Q495" s="27">
        <f>IF(ISBLANK(M495),,IF(ISBLANK(G495),,(IF(M495="WON-EW",((((N495-1)*J495)*'results log'!$B$2)+('results log'!$B$2*(N495-1))),IF(M495="WON",((((N495-1)*J495)*'results log'!$B$2)+('results log'!$B$2*(N495-1))),IF(M495="PLACED",((((N495-1)*J495)*'results log'!$B$2)-'results log'!$B$2),IF(J495=0,-'results log'!$B$2,IF(J495=0,-'results log'!$B$2,-('results log'!$B$2*2)))))))*E495))</f>
        <v>0</v>
      </c>
      <c r="R495" s="27">
        <f>IF(ISBLANK(M495),,IF(U495&lt;&gt;1,((IF(M495="WON-EW",(((K495-1)*'results log'!$B$2)*(1-$B$3))+(((L495-1)*'results log'!$B$2)*(1-$B$3)),IF(M495="WON",(((K495-1)*'results log'!$B$2)*(1-$B$3)),IF(M495="PLACED",(((L495-1)*'results log'!$B$2)*(1-$B$3))-'results log'!$B$2,IF(J495=0,-'results log'!$B$2,-('results log'!$B$2*2))))))*E495),0))</f>
        <v>0</v>
      </c>
      <c r="U495">
        <f t="shared" si="15"/>
        <v>1</v>
      </c>
    </row>
    <row r="496" spans="8:21" ht="16" x14ac:dyDescent="0.2">
      <c r="H496" s="22"/>
      <c r="I496" s="22"/>
      <c r="J496" s="22"/>
      <c r="M496" s="17"/>
      <c r="N496" s="26">
        <f>((G496-1)*(1-(IF(H496="no",0,'results log'!$B$3)))+1)</f>
        <v>5.0000000000000044E-2</v>
      </c>
      <c r="O496" s="26">
        <f t="shared" si="16"/>
        <v>0</v>
      </c>
      <c r="P496" s="28">
        <f>IF(ISBLANK(M496),,IF(ISBLANK(F496),,(IF(M496="WON-EW",((((F496-1)*J496)*'results log'!$B$2)+('results log'!$B$2*(F496-1))),IF(M496="WON",((((F496-1)*J496)*'results log'!$B$2)+('results log'!$B$2*(F496-1))),IF(M496="PLACED",((((F496-1)*J496)*'results log'!$B$2)-'results log'!$B$2),IF(J496=0,-'results log'!$B$2,IF(J496=0,-'results log'!$B$2,-('results log'!$B$2*2)))))))*E496))</f>
        <v>0</v>
      </c>
      <c r="Q496" s="27">
        <f>IF(ISBLANK(M496),,IF(ISBLANK(G496),,(IF(M496="WON-EW",((((N496-1)*J496)*'results log'!$B$2)+('results log'!$B$2*(N496-1))),IF(M496="WON",((((N496-1)*J496)*'results log'!$B$2)+('results log'!$B$2*(N496-1))),IF(M496="PLACED",((((N496-1)*J496)*'results log'!$B$2)-'results log'!$B$2),IF(J496=0,-'results log'!$B$2,IF(J496=0,-'results log'!$B$2,-('results log'!$B$2*2)))))))*E496))</f>
        <v>0</v>
      </c>
      <c r="R496" s="27">
        <f>IF(ISBLANK(M496),,IF(U496&lt;&gt;1,((IF(M496="WON-EW",(((K496-1)*'results log'!$B$2)*(1-$B$3))+(((L496-1)*'results log'!$B$2)*(1-$B$3)),IF(M496="WON",(((K496-1)*'results log'!$B$2)*(1-$B$3)),IF(M496="PLACED",(((L496-1)*'results log'!$B$2)*(1-$B$3))-'results log'!$B$2,IF(J496=0,-'results log'!$B$2,-('results log'!$B$2*2))))))*E496),0))</f>
        <v>0</v>
      </c>
      <c r="U496">
        <f t="shared" si="15"/>
        <v>1</v>
      </c>
    </row>
    <row r="497" spans="8:21" ht="16" x14ac:dyDescent="0.2">
      <c r="H497" s="22"/>
      <c r="I497" s="22"/>
      <c r="J497" s="22"/>
      <c r="M497" s="17"/>
      <c r="N497" s="26">
        <f>((G497-1)*(1-(IF(H497="no",0,'results log'!$B$3)))+1)</f>
        <v>5.0000000000000044E-2</v>
      </c>
      <c r="O497" s="26">
        <f t="shared" si="16"/>
        <v>0</v>
      </c>
      <c r="P497" s="28">
        <f>IF(ISBLANK(M497),,IF(ISBLANK(F497),,(IF(M497="WON-EW",((((F497-1)*J497)*'results log'!$B$2)+('results log'!$B$2*(F497-1))),IF(M497="WON",((((F497-1)*J497)*'results log'!$B$2)+('results log'!$B$2*(F497-1))),IF(M497="PLACED",((((F497-1)*J497)*'results log'!$B$2)-'results log'!$B$2),IF(J497=0,-'results log'!$B$2,IF(J497=0,-'results log'!$B$2,-('results log'!$B$2*2)))))))*E497))</f>
        <v>0</v>
      </c>
      <c r="Q497" s="27">
        <f>IF(ISBLANK(M497),,IF(ISBLANK(G497),,(IF(M497="WON-EW",((((N497-1)*J497)*'results log'!$B$2)+('results log'!$B$2*(N497-1))),IF(M497="WON",((((N497-1)*J497)*'results log'!$B$2)+('results log'!$B$2*(N497-1))),IF(M497="PLACED",((((N497-1)*J497)*'results log'!$B$2)-'results log'!$B$2),IF(J497=0,-'results log'!$B$2,IF(J497=0,-'results log'!$B$2,-('results log'!$B$2*2)))))))*E497))</f>
        <v>0</v>
      </c>
      <c r="R497" s="27">
        <f>IF(ISBLANK(M497),,IF(U497&lt;&gt;1,((IF(M497="WON-EW",(((K497-1)*'results log'!$B$2)*(1-$B$3))+(((L497-1)*'results log'!$B$2)*(1-$B$3)),IF(M497="WON",(((K497-1)*'results log'!$B$2)*(1-$B$3)),IF(M497="PLACED",(((L497-1)*'results log'!$B$2)*(1-$B$3))-'results log'!$B$2,IF(J497=0,-'results log'!$B$2,-('results log'!$B$2*2))))))*E497),0))</f>
        <v>0</v>
      </c>
      <c r="U497">
        <f t="shared" si="15"/>
        <v>1</v>
      </c>
    </row>
    <row r="498" spans="8:21" ht="16" x14ac:dyDescent="0.2">
      <c r="H498" s="22"/>
      <c r="I498" s="22"/>
      <c r="J498" s="22"/>
      <c r="M498" s="17"/>
      <c r="N498" s="26">
        <f>((G498-1)*(1-(IF(H498="no",0,'results log'!$B$3)))+1)</f>
        <v>5.0000000000000044E-2</v>
      </c>
      <c r="O498" s="26">
        <f t="shared" si="16"/>
        <v>0</v>
      </c>
      <c r="P498" s="28">
        <f>IF(ISBLANK(M498),,IF(ISBLANK(F498),,(IF(M498="WON-EW",((((F498-1)*J498)*'results log'!$B$2)+('results log'!$B$2*(F498-1))),IF(M498="WON",((((F498-1)*J498)*'results log'!$B$2)+('results log'!$B$2*(F498-1))),IF(M498="PLACED",((((F498-1)*J498)*'results log'!$B$2)-'results log'!$B$2),IF(J498=0,-'results log'!$B$2,IF(J498=0,-'results log'!$B$2,-('results log'!$B$2*2)))))))*E498))</f>
        <v>0</v>
      </c>
      <c r="Q498" s="27">
        <f>IF(ISBLANK(M498),,IF(ISBLANK(G498),,(IF(M498="WON-EW",((((N498-1)*J498)*'results log'!$B$2)+('results log'!$B$2*(N498-1))),IF(M498="WON",((((N498-1)*J498)*'results log'!$B$2)+('results log'!$B$2*(N498-1))),IF(M498="PLACED",((((N498-1)*J498)*'results log'!$B$2)-'results log'!$B$2),IF(J498=0,-'results log'!$B$2,IF(J498=0,-'results log'!$B$2,-('results log'!$B$2*2)))))))*E498))</f>
        <v>0</v>
      </c>
      <c r="R498" s="27">
        <f>IF(ISBLANK(M498),,IF(U498&lt;&gt;1,((IF(M498="WON-EW",(((K498-1)*'results log'!$B$2)*(1-$B$3))+(((L498-1)*'results log'!$B$2)*(1-$B$3)),IF(M498="WON",(((K498-1)*'results log'!$B$2)*(1-$B$3)),IF(M498="PLACED",(((L498-1)*'results log'!$B$2)*(1-$B$3))-'results log'!$B$2,IF(J498=0,-'results log'!$B$2,-('results log'!$B$2*2))))))*E498),0))</f>
        <v>0</v>
      </c>
      <c r="U498">
        <f t="shared" si="15"/>
        <v>1</v>
      </c>
    </row>
    <row r="499" spans="8:21" ht="16" x14ac:dyDescent="0.2">
      <c r="H499" s="22"/>
      <c r="I499" s="22"/>
      <c r="J499" s="22"/>
      <c r="M499" s="17"/>
      <c r="N499" s="26">
        <f>((G499-1)*(1-(IF(H499="no",0,'results log'!$B$3)))+1)</f>
        <v>5.0000000000000044E-2</v>
      </c>
      <c r="O499" s="26">
        <f t="shared" si="16"/>
        <v>0</v>
      </c>
      <c r="P499" s="28">
        <f>IF(ISBLANK(M499),,IF(ISBLANK(F499),,(IF(M499="WON-EW",((((F499-1)*J499)*'results log'!$B$2)+('results log'!$B$2*(F499-1))),IF(M499="WON",((((F499-1)*J499)*'results log'!$B$2)+('results log'!$B$2*(F499-1))),IF(M499="PLACED",((((F499-1)*J499)*'results log'!$B$2)-'results log'!$B$2),IF(J499=0,-'results log'!$B$2,IF(J499=0,-'results log'!$B$2,-('results log'!$B$2*2)))))))*E499))</f>
        <v>0</v>
      </c>
      <c r="Q499" s="27">
        <f>IF(ISBLANK(M499),,IF(ISBLANK(G499),,(IF(M499="WON-EW",((((N499-1)*J499)*'results log'!$B$2)+('results log'!$B$2*(N499-1))),IF(M499="WON",((((N499-1)*J499)*'results log'!$B$2)+('results log'!$B$2*(N499-1))),IF(M499="PLACED",((((N499-1)*J499)*'results log'!$B$2)-'results log'!$B$2),IF(J499=0,-'results log'!$B$2,IF(J499=0,-'results log'!$B$2,-('results log'!$B$2*2)))))))*E499))</f>
        <v>0</v>
      </c>
      <c r="R499" s="27">
        <f>IF(ISBLANK(M499),,IF(U499&lt;&gt;1,((IF(M499="WON-EW",(((K499-1)*'results log'!$B$2)*(1-$B$3))+(((L499-1)*'results log'!$B$2)*(1-$B$3)),IF(M499="WON",(((K499-1)*'results log'!$B$2)*(1-$B$3)),IF(M499="PLACED",(((L499-1)*'results log'!$B$2)*(1-$B$3))-'results log'!$B$2,IF(J499=0,-'results log'!$B$2,-('results log'!$B$2*2))))))*E499),0))</f>
        <v>0</v>
      </c>
      <c r="U499">
        <f t="shared" si="15"/>
        <v>1</v>
      </c>
    </row>
    <row r="500" spans="8:21" ht="16" x14ac:dyDescent="0.2">
      <c r="H500" s="22"/>
      <c r="I500" s="22"/>
      <c r="J500" s="22"/>
      <c r="M500" s="17"/>
      <c r="N500" s="26">
        <f>((G500-1)*(1-(IF(H500="no",0,'results log'!$B$3)))+1)</f>
        <v>5.0000000000000044E-2</v>
      </c>
      <c r="O500" s="26">
        <f t="shared" si="16"/>
        <v>0</v>
      </c>
      <c r="P500" s="28">
        <f>IF(ISBLANK(M500),,IF(ISBLANK(F500),,(IF(M500="WON-EW",((((F500-1)*J500)*'results log'!$B$2)+('results log'!$B$2*(F500-1))),IF(M500="WON",((((F500-1)*J500)*'results log'!$B$2)+('results log'!$B$2*(F500-1))),IF(M500="PLACED",((((F500-1)*J500)*'results log'!$B$2)-'results log'!$B$2),IF(J500=0,-'results log'!$B$2,IF(J500=0,-'results log'!$B$2,-('results log'!$B$2*2)))))))*E500))</f>
        <v>0</v>
      </c>
      <c r="Q500" s="27">
        <f>IF(ISBLANK(M500),,IF(ISBLANK(G500),,(IF(M500="WON-EW",((((N500-1)*J500)*'results log'!$B$2)+('results log'!$B$2*(N500-1))),IF(M500="WON",((((N500-1)*J500)*'results log'!$B$2)+('results log'!$B$2*(N500-1))),IF(M500="PLACED",((((N500-1)*J500)*'results log'!$B$2)-'results log'!$B$2),IF(J500=0,-'results log'!$B$2,IF(J500=0,-'results log'!$B$2,-('results log'!$B$2*2)))))))*E500))</f>
        <v>0</v>
      </c>
      <c r="R500" s="27">
        <f>IF(ISBLANK(M500),,IF(U500&lt;&gt;1,((IF(M500="WON-EW",(((K500-1)*'results log'!$B$2)*(1-$B$3))+(((L500-1)*'results log'!$B$2)*(1-$B$3)),IF(M500="WON",(((K500-1)*'results log'!$B$2)*(1-$B$3)),IF(M500="PLACED",(((L500-1)*'results log'!$B$2)*(1-$B$3))-'results log'!$B$2,IF(J500=0,-'results log'!$B$2,-('results log'!$B$2*2))))))*E500),0))</f>
        <v>0</v>
      </c>
      <c r="U500">
        <f t="shared" si="15"/>
        <v>1</v>
      </c>
    </row>
    <row r="501" spans="8:21" ht="16" x14ac:dyDescent="0.2">
      <c r="H501" s="22"/>
      <c r="I501" s="22"/>
      <c r="J501" s="22"/>
      <c r="M501" s="17"/>
      <c r="N501" s="26">
        <f>((G501-1)*(1-(IF(H501="no",0,'results log'!$B$3)))+1)</f>
        <v>5.0000000000000044E-2</v>
      </c>
      <c r="O501" s="26">
        <f t="shared" si="16"/>
        <v>0</v>
      </c>
      <c r="P501" s="28">
        <f>IF(ISBLANK(M501),,IF(ISBLANK(F501),,(IF(M501="WON-EW",((((F501-1)*J501)*'results log'!$B$2)+('results log'!$B$2*(F501-1))),IF(M501="WON",((((F501-1)*J501)*'results log'!$B$2)+('results log'!$B$2*(F501-1))),IF(M501="PLACED",((((F501-1)*J501)*'results log'!$B$2)-'results log'!$B$2),IF(J501=0,-'results log'!$B$2,IF(J501=0,-'results log'!$B$2,-('results log'!$B$2*2)))))))*E501))</f>
        <v>0</v>
      </c>
      <c r="Q501" s="27">
        <f>IF(ISBLANK(M501),,IF(ISBLANK(G501),,(IF(M501="WON-EW",((((N501-1)*J501)*'results log'!$B$2)+('results log'!$B$2*(N501-1))),IF(M501="WON",((((N501-1)*J501)*'results log'!$B$2)+('results log'!$B$2*(N501-1))),IF(M501="PLACED",((((N501-1)*J501)*'results log'!$B$2)-'results log'!$B$2),IF(J501=0,-'results log'!$B$2,IF(J501=0,-'results log'!$B$2,-('results log'!$B$2*2)))))))*E501))</f>
        <v>0</v>
      </c>
      <c r="R501" s="27">
        <f>IF(ISBLANK(M501),,IF(U501&lt;&gt;1,((IF(M501="WON-EW",(((K501-1)*'results log'!$B$2)*(1-$B$3))+(((L501-1)*'results log'!$B$2)*(1-$B$3)),IF(M501="WON",(((K501-1)*'results log'!$B$2)*(1-$B$3)),IF(M501="PLACED",(((L501-1)*'results log'!$B$2)*(1-$B$3))-'results log'!$B$2,IF(J501=0,-'results log'!$B$2,-('results log'!$B$2*2))))))*E501),0))</f>
        <v>0</v>
      </c>
      <c r="U501">
        <f t="shared" si="15"/>
        <v>1</v>
      </c>
    </row>
    <row r="502" spans="8:21" ht="16" x14ac:dyDescent="0.2">
      <c r="H502" s="22"/>
      <c r="I502" s="22"/>
      <c r="J502" s="22"/>
      <c r="M502" s="17"/>
      <c r="N502" s="26">
        <f>((G502-1)*(1-(IF(H502="no",0,'results log'!$B$3)))+1)</f>
        <v>5.0000000000000044E-2</v>
      </c>
      <c r="O502" s="26">
        <f t="shared" si="16"/>
        <v>0</v>
      </c>
      <c r="P502" s="28">
        <f>IF(ISBLANK(M502),,IF(ISBLANK(F502),,(IF(M502="WON-EW",((((F502-1)*J502)*'results log'!$B$2)+('results log'!$B$2*(F502-1))),IF(M502="WON",((((F502-1)*J502)*'results log'!$B$2)+('results log'!$B$2*(F502-1))),IF(M502="PLACED",((((F502-1)*J502)*'results log'!$B$2)-'results log'!$B$2),IF(J502=0,-'results log'!$B$2,IF(J502=0,-'results log'!$B$2,-('results log'!$B$2*2)))))))*E502))</f>
        <v>0</v>
      </c>
      <c r="Q502" s="27">
        <f>IF(ISBLANK(M502),,IF(ISBLANK(G502),,(IF(M502="WON-EW",((((N502-1)*J502)*'results log'!$B$2)+('results log'!$B$2*(N502-1))),IF(M502="WON",((((N502-1)*J502)*'results log'!$B$2)+('results log'!$B$2*(N502-1))),IF(M502="PLACED",((((N502-1)*J502)*'results log'!$B$2)-'results log'!$B$2),IF(J502=0,-'results log'!$B$2,IF(J502=0,-'results log'!$B$2,-('results log'!$B$2*2)))))))*E502))</f>
        <v>0</v>
      </c>
      <c r="R502" s="27">
        <f>IF(ISBLANK(M502),,IF(U502&lt;&gt;1,((IF(M502="WON-EW",(((K502-1)*'results log'!$B$2)*(1-$B$3))+(((L502-1)*'results log'!$B$2)*(1-$B$3)),IF(M502="WON",(((K502-1)*'results log'!$B$2)*(1-$B$3)),IF(M502="PLACED",(((L502-1)*'results log'!$B$2)*(1-$B$3))-'results log'!$B$2,IF(J502=0,-'results log'!$B$2,-('results log'!$B$2*2))))))*E502),0))</f>
        <v>0</v>
      </c>
      <c r="U502">
        <f t="shared" si="15"/>
        <v>1</v>
      </c>
    </row>
    <row r="503" spans="8:21" ht="16" x14ac:dyDescent="0.2">
      <c r="H503" s="22"/>
      <c r="I503" s="22"/>
      <c r="J503" s="22"/>
      <c r="M503" s="17"/>
      <c r="N503" s="26">
        <f>((G503-1)*(1-(IF(H503="no",0,'results log'!$B$3)))+1)</f>
        <v>5.0000000000000044E-2</v>
      </c>
      <c r="O503" s="26">
        <f t="shared" si="16"/>
        <v>0</v>
      </c>
      <c r="P503" s="28">
        <f>IF(ISBLANK(M503),,IF(ISBLANK(F503),,(IF(M503="WON-EW",((((F503-1)*J503)*'results log'!$B$2)+('results log'!$B$2*(F503-1))),IF(M503="WON",((((F503-1)*J503)*'results log'!$B$2)+('results log'!$B$2*(F503-1))),IF(M503="PLACED",((((F503-1)*J503)*'results log'!$B$2)-'results log'!$B$2),IF(J503=0,-'results log'!$B$2,IF(J503=0,-'results log'!$B$2,-('results log'!$B$2*2)))))))*E503))</f>
        <v>0</v>
      </c>
      <c r="Q503" s="27">
        <f>IF(ISBLANK(M503),,IF(ISBLANK(G503),,(IF(M503="WON-EW",((((N503-1)*J503)*'results log'!$B$2)+('results log'!$B$2*(N503-1))),IF(M503="WON",((((N503-1)*J503)*'results log'!$B$2)+('results log'!$B$2*(N503-1))),IF(M503="PLACED",((((N503-1)*J503)*'results log'!$B$2)-'results log'!$B$2),IF(J503=0,-'results log'!$B$2,IF(J503=0,-'results log'!$B$2,-('results log'!$B$2*2)))))))*E503))</f>
        <v>0</v>
      </c>
      <c r="R503" s="27">
        <f>IF(ISBLANK(M503),,IF(U503&lt;&gt;1,((IF(M503="WON-EW",(((K503-1)*'results log'!$B$2)*(1-$B$3))+(((L503-1)*'results log'!$B$2)*(1-$B$3)),IF(M503="WON",(((K503-1)*'results log'!$B$2)*(1-$B$3)),IF(M503="PLACED",(((L503-1)*'results log'!$B$2)*(1-$B$3))-'results log'!$B$2,IF(J503=0,-'results log'!$B$2,-('results log'!$B$2*2))))))*E503),0))</f>
        <v>0</v>
      </c>
      <c r="U503">
        <f t="shared" si="15"/>
        <v>1</v>
      </c>
    </row>
    <row r="504" spans="8:21" ht="16" x14ac:dyDescent="0.2">
      <c r="H504" s="22"/>
      <c r="I504" s="22"/>
      <c r="J504" s="22"/>
      <c r="M504" s="17"/>
      <c r="N504" s="26">
        <f>((G504-1)*(1-(IF(H504="no",0,'results log'!$B$3)))+1)</f>
        <v>5.0000000000000044E-2</v>
      </c>
      <c r="O504" s="26">
        <f t="shared" si="16"/>
        <v>0</v>
      </c>
      <c r="P504" s="28">
        <f>IF(ISBLANK(M504),,IF(ISBLANK(F504),,(IF(M504="WON-EW",((((F504-1)*J504)*'results log'!$B$2)+('results log'!$B$2*(F504-1))),IF(M504="WON",((((F504-1)*J504)*'results log'!$B$2)+('results log'!$B$2*(F504-1))),IF(M504="PLACED",((((F504-1)*J504)*'results log'!$B$2)-'results log'!$B$2),IF(J504=0,-'results log'!$B$2,IF(J504=0,-'results log'!$B$2,-('results log'!$B$2*2)))))))*E504))</f>
        <v>0</v>
      </c>
      <c r="Q504" s="27">
        <f>IF(ISBLANK(M504),,IF(ISBLANK(G504),,(IF(M504="WON-EW",((((N504-1)*J504)*'results log'!$B$2)+('results log'!$B$2*(N504-1))),IF(M504="WON",((((N504-1)*J504)*'results log'!$B$2)+('results log'!$B$2*(N504-1))),IF(M504="PLACED",((((N504-1)*J504)*'results log'!$B$2)-'results log'!$B$2),IF(J504=0,-'results log'!$B$2,IF(J504=0,-'results log'!$B$2,-('results log'!$B$2*2)))))))*E504))</f>
        <v>0</v>
      </c>
      <c r="R504" s="27">
        <f>IF(ISBLANK(M504),,IF(U504&lt;&gt;1,((IF(M504="WON-EW",(((K504-1)*'results log'!$B$2)*(1-$B$3))+(((L504-1)*'results log'!$B$2)*(1-$B$3)),IF(M504="WON",(((K504-1)*'results log'!$B$2)*(1-$B$3)),IF(M504="PLACED",(((L504-1)*'results log'!$B$2)*(1-$B$3))-'results log'!$B$2,IF(J504=0,-'results log'!$B$2,-('results log'!$B$2*2))))))*E504),0))</f>
        <v>0</v>
      </c>
      <c r="U504">
        <f t="shared" si="15"/>
        <v>1</v>
      </c>
    </row>
    <row r="505" spans="8:21" ht="16" x14ac:dyDescent="0.2">
      <c r="H505" s="22"/>
      <c r="I505" s="22"/>
      <c r="J505" s="22"/>
      <c r="M505" s="17"/>
      <c r="N505" s="26">
        <f>((G505-1)*(1-(IF(H505="no",0,'results log'!$B$3)))+1)</f>
        <v>5.0000000000000044E-2</v>
      </c>
      <c r="O505" s="26">
        <f t="shared" si="16"/>
        <v>0</v>
      </c>
      <c r="P505" s="28">
        <f>IF(ISBLANK(M505),,IF(ISBLANK(F505),,(IF(M505="WON-EW",((((F505-1)*J505)*'results log'!$B$2)+('results log'!$B$2*(F505-1))),IF(M505="WON",((((F505-1)*J505)*'results log'!$B$2)+('results log'!$B$2*(F505-1))),IF(M505="PLACED",((((F505-1)*J505)*'results log'!$B$2)-'results log'!$B$2),IF(J505=0,-'results log'!$B$2,IF(J505=0,-'results log'!$B$2,-('results log'!$B$2*2)))))))*E505))</f>
        <v>0</v>
      </c>
      <c r="Q505" s="27">
        <f>IF(ISBLANK(M505),,IF(ISBLANK(G505),,(IF(M505="WON-EW",((((N505-1)*J505)*'results log'!$B$2)+('results log'!$B$2*(N505-1))),IF(M505="WON",((((N505-1)*J505)*'results log'!$B$2)+('results log'!$B$2*(N505-1))),IF(M505="PLACED",((((N505-1)*J505)*'results log'!$B$2)-'results log'!$B$2),IF(J505=0,-'results log'!$B$2,IF(J505=0,-'results log'!$B$2,-('results log'!$B$2*2)))))))*E505))</f>
        <v>0</v>
      </c>
      <c r="R505" s="27">
        <f>IF(ISBLANK(M505),,IF(U505&lt;&gt;1,((IF(M505="WON-EW",(((K505-1)*'results log'!$B$2)*(1-$B$3))+(((L505-1)*'results log'!$B$2)*(1-$B$3)),IF(M505="WON",(((K505-1)*'results log'!$B$2)*(1-$B$3)),IF(M505="PLACED",(((L505-1)*'results log'!$B$2)*(1-$B$3))-'results log'!$B$2,IF(J505=0,-'results log'!$B$2,-('results log'!$B$2*2))))))*E505),0))</f>
        <v>0</v>
      </c>
      <c r="U505">
        <f t="shared" si="15"/>
        <v>1</v>
      </c>
    </row>
    <row r="506" spans="8:21" ht="16" x14ac:dyDescent="0.2">
      <c r="H506" s="22"/>
      <c r="I506" s="22"/>
      <c r="J506" s="22"/>
      <c r="M506" s="17"/>
      <c r="N506" s="26">
        <f>((G506-1)*(1-(IF(H506="no",0,'results log'!$B$3)))+1)</f>
        <v>5.0000000000000044E-2</v>
      </c>
      <c r="O506" s="26">
        <f t="shared" si="16"/>
        <v>0</v>
      </c>
      <c r="P506" s="28">
        <f>IF(ISBLANK(M506),,IF(ISBLANK(F506),,(IF(M506="WON-EW",((((F506-1)*J506)*'results log'!$B$2)+('results log'!$B$2*(F506-1))),IF(M506="WON",((((F506-1)*J506)*'results log'!$B$2)+('results log'!$B$2*(F506-1))),IF(M506="PLACED",((((F506-1)*J506)*'results log'!$B$2)-'results log'!$B$2),IF(J506=0,-'results log'!$B$2,IF(J506=0,-'results log'!$B$2,-('results log'!$B$2*2)))))))*E506))</f>
        <v>0</v>
      </c>
      <c r="Q506" s="27">
        <f>IF(ISBLANK(M506),,IF(ISBLANK(G506),,(IF(M506="WON-EW",((((N506-1)*J506)*'results log'!$B$2)+('results log'!$B$2*(N506-1))),IF(M506="WON",((((N506-1)*J506)*'results log'!$B$2)+('results log'!$B$2*(N506-1))),IF(M506="PLACED",((((N506-1)*J506)*'results log'!$B$2)-'results log'!$B$2),IF(J506=0,-'results log'!$B$2,IF(J506=0,-'results log'!$B$2,-('results log'!$B$2*2)))))))*E506))</f>
        <v>0</v>
      </c>
      <c r="R506" s="27">
        <f>IF(ISBLANK(M506),,IF(U506&lt;&gt;1,((IF(M506="WON-EW",(((K506-1)*'results log'!$B$2)*(1-$B$3))+(((L506-1)*'results log'!$B$2)*(1-$B$3)),IF(M506="WON",(((K506-1)*'results log'!$B$2)*(1-$B$3)),IF(M506="PLACED",(((L506-1)*'results log'!$B$2)*(1-$B$3))-'results log'!$B$2,IF(J506=0,-'results log'!$B$2,-('results log'!$B$2*2))))))*E506),0))</f>
        <v>0</v>
      </c>
      <c r="U506">
        <f t="shared" si="15"/>
        <v>1</v>
      </c>
    </row>
    <row r="507" spans="8:21" ht="16" x14ac:dyDescent="0.2">
      <c r="H507" s="22"/>
      <c r="I507" s="22"/>
      <c r="J507" s="22"/>
      <c r="M507" s="17"/>
      <c r="N507" s="26">
        <f>((G507-1)*(1-(IF(H507="no",0,'results log'!$B$3)))+1)</f>
        <v>5.0000000000000044E-2</v>
      </c>
      <c r="O507" s="26">
        <f t="shared" si="16"/>
        <v>0</v>
      </c>
      <c r="P507" s="28">
        <f>IF(ISBLANK(M507),,IF(ISBLANK(F507),,(IF(M507="WON-EW",((((F507-1)*J507)*'results log'!$B$2)+('results log'!$B$2*(F507-1))),IF(M507="WON",((((F507-1)*J507)*'results log'!$B$2)+('results log'!$B$2*(F507-1))),IF(M507="PLACED",((((F507-1)*J507)*'results log'!$B$2)-'results log'!$B$2),IF(J507=0,-'results log'!$B$2,IF(J507=0,-'results log'!$B$2,-('results log'!$B$2*2)))))))*E507))</f>
        <v>0</v>
      </c>
      <c r="Q507" s="27">
        <f>IF(ISBLANK(M507),,IF(ISBLANK(G507),,(IF(M507="WON-EW",((((N507-1)*J507)*'results log'!$B$2)+('results log'!$B$2*(N507-1))),IF(M507="WON",((((N507-1)*J507)*'results log'!$B$2)+('results log'!$B$2*(N507-1))),IF(M507="PLACED",((((N507-1)*J507)*'results log'!$B$2)-'results log'!$B$2),IF(J507=0,-'results log'!$B$2,IF(J507=0,-'results log'!$B$2,-('results log'!$B$2*2)))))))*E507))</f>
        <v>0</v>
      </c>
      <c r="R507" s="27">
        <f>IF(ISBLANK(M507),,IF(U507&lt;&gt;1,((IF(M507="WON-EW",(((K507-1)*'results log'!$B$2)*(1-$B$3))+(((L507-1)*'results log'!$B$2)*(1-$B$3)),IF(M507="WON",(((K507-1)*'results log'!$B$2)*(1-$B$3)),IF(M507="PLACED",(((L507-1)*'results log'!$B$2)*(1-$B$3))-'results log'!$B$2,IF(J507=0,-'results log'!$B$2,-('results log'!$B$2*2))))))*E507),0))</f>
        <v>0</v>
      </c>
      <c r="U507">
        <f t="shared" si="15"/>
        <v>1</v>
      </c>
    </row>
    <row r="508" spans="8:21" ht="16" x14ac:dyDescent="0.2">
      <c r="H508" s="22"/>
      <c r="I508" s="22"/>
      <c r="J508" s="22"/>
      <c r="M508" s="17"/>
      <c r="N508" s="26">
        <f>((G508-1)*(1-(IF(H508="no",0,'results log'!$B$3)))+1)</f>
        <v>5.0000000000000044E-2</v>
      </c>
      <c r="O508" s="26">
        <f t="shared" si="16"/>
        <v>0</v>
      </c>
      <c r="P508" s="28">
        <f>IF(ISBLANK(M508),,IF(ISBLANK(F508),,(IF(M508="WON-EW",((((F508-1)*J508)*'results log'!$B$2)+('results log'!$B$2*(F508-1))),IF(M508="WON",((((F508-1)*J508)*'results log'!$B$2)+('results log'!$B$2*(F508-1))),IF(M508="PLACED",((((F508-1)*J508)*'results log'!$B$2)-'results log'!$B$2),IF(J508=0,-'results log'!$B$2,IF(J508=0,-'results log'!$B$2,-('results log'!$B$2*2)))))))*E508))</f>
        <v>0</v>
      </c>
      <c r="Q508" s="27">
        <f>IF(ISBLANK(M508),,IF(ISBLANK(G508),,(IF(M508="WON-EW",((((N508-1)*J508)*'results log'!$B$2)+('results log'!$B$2*(N508-1))),IF(M508="WON",((((N508-1)*J508)*'results log'!$B$2)+('results log'!$B$2*(N508-1))),IF(M508="PLACED",((((N508-1)*J508)*'results log'!$B$2)-'results log'!$B$2),IF(J508=0,-'results log'!$B$2,IF(J508=0,-'results log'!$B$2,-('results log'!$B$2*2)))))))*E508))</f>
        <v>0</v>
      </c>
      <c r="R508" s="27">
        <f>IF(ISBLANK(M508),,IF(U508&lt;&gt;1,((IF(M508="WON-EW",(((K508-1)*'results log'!$B$2)*(1-$B$3))+(((L508-1)*'results log'!$B$2)*(1-$B$3)),IF(M508="WON",(((K508-1)*'results log'!$B$2)*(1-$B$3)),IF(M508="PLACED",(((L508-1)*'results log'!$B$2)*(1-$B$3))-'results log'!$B$2,IF(J508=0,-'results log'!$B$2,-('results log'!$B$2*2))))))*E508),0))</f>
        <v>0</v>
      </c>
      <c r="U508">
        <f t="shared" si="15"/>
        <v>1</v>
      </c>
    </row>
    <row r="509" spans="8:21" ht="16" x14ac:dyDescent="0.2">
      <c r="H509" s="22"/>
      <c r="I509" s="22"/>
      <c r="J509" s="22"/>
      <c r="M509" s="17"/>
      <c r="N509" s="26">
        <f>((G509-1)*(1-(IF(H509="no",0,'results log'!$B$3)))+1)</f>
        <v>5.0000000000000044E-2</v>
      </c>
      <c r="O509" s="26">
        <f t="shared" si="16"/>
        <v>0</v>
      </c>
      <c r="P509" s="28">
        <f>IF(ISBLANK(M509),,IF(ISBLANK(F509),,(IF(M509="WON-EW",((((F509-1)*J509)*'results log'!$B$2)+('results log'!$B$2*(F509-1))),IF(M509="WON",((((F509-1)*J509)*'results log'!$B$2)+('results log'!$B$2*(F509-1))),IF(M509="PLACED",((((F509-1)*J509)*'results log'!$B$2)-'results log'!$B$2),IF(J509=0,-'results log'!$B$2,IF(J509=0,-'results log'!$B$2,-('results log'!$B$2*2)))))))*E509))</f>
        <v>0</v>
      </c>
      <c r="Q509" s="27">
        <f>IF(ISBLANK(M509),,IF(ISBLANK(G509),,(IF(M509="WON-EW",((((N509-1)*J509)*'results log'!$B$2)+('results log'!$B$2*(N509-1))),IF(M509="WON",((((N509-1)*J509)*'results log'!$B$2)+('results log'!$B$2*(N509-1))),IF(M509="PLACED",((((N509-1)*J509)*'results log'!$B$2)-'results log'!$B$2),IF(J509=0,-'results log'!$B$2,IF(J509=0,-'results log'!$B$2,-('results log'!$B$2*2)))))))*E509))</f>
        <v>0</v>
      </c>
      <c r="R509" s="27">
        <f>IF(ISBLANK(M509),,IF(U509&lt;&gt;1,((IF(M509="WON-EW",(((K509-1)*'results log'!$B$2)*(1-$B$3))+(((L509-1)*'results log'!$B$2)*(1-$B$3)),IF(M509="WON",(((K509-1)*'results log'!$B$2)*(1-$B$3)),IF(M509="PLACED",(((L509-1)*'results log'!$B$2)*(1-$B$3))-'results log'!$B$2,IF(J509=0,-'results log'!$B$2,-('results log'!$B$2*2))))))*E509),0))</f>
        <v>0</v>
      </c>
      <c r="U509">
        <f t="shared" si="15"/>
        <v>1</v>
      </c>
    </row>
    <row r="510" spans="8:21" ht="16" x14ac:dyDescent="0.2">
      <c r="H510" s="22"/>
      <c r="I510" s="22"/>
      <c r="J510" s="22"/>
      <c r="M510" s="17"/>
      <c r="N510" s="26">
        <f>((G510-1)*(1-(IF(H510="no",0,'results log'!$B$3)))+1)</f>
        <v>5.0000000000000044E-2</v>
      </c>
      <c r="O510" s="26">
        <f t="shared" si="16"/>
        <v>0</v>
      </c>
      <c r="P510" s="28">
        <f>IF(ISBLANK(M510),,IF(ISBLANK(F510),,(IF(M510="WON-EW",((((F510-1)*J510)*'results log'!$B$2)+('results log'!$B$2*(F510-1))),IF(M510="WON",((((F510-1)*J510)*'results log'!$B$2)+('results log'!$B$2*(F510-1))),IF(M510="PLACED",((((F510-1)*J510)*'results log'!$B$2)-'results log'!$B$2),IF(J510=0,-'results log'!$B$2,IF(J510=0,-'results log'!$B$2,-('results log'!$B$2*2)))))))*E510))</f>
        <v>0</v>
      </c>
      <c r="Q510" s="27">
        <f>IF(ISBLANK(M510),,IF(ISBLANK(G510),,(IF(M510="WON-EW",((((N510-1)*J510)*'results log'!$B$2)+('results log'!$B$2*(N510-1))),IF(M510="WON",((((N510-1)*J510)*'results log'!$B$2)+('results log'!$B$2*(N510-1))),IF(M510="PLACED",((((N510-1)*J510)*'results log'!$B$2)-'results log'!$B$2),IF(J510=0,-'results log'!$B$2,IF(J510=0,-'results log'!$B$2,-('results log'!$B$2*2)))))))*E510))</f>
        <v>0</v>
      </c>
      <c r="R510" s="27">
        <f>IF(ISBLANK(M510),,IF(U510&lt;&gt;1,((IF(M510="WON-EW",(((K510-1)*'results log'!$B$2)*(1-$B$3))+(((L510-1)*'results log'!$B$2)*(1-$B$3)),IF(M510="WON",(((K510-1)*'results log'!$B$2)*(1-$B$3)),IF(M510="PLACED",(((L510-1)*'results log'!$B$2)*(1-$B$3))-'results log'!$B$2,IF(J510=0,-'results log'!$B$2,-('results log'!$B$2*2))))))*E510),0))</f>
        <v>0</v>
      </c>
      <c r="U510">
        <f t="shared" si="15"/>
        <v>1</v>
      </c>
    </row>
    <row r="511" spans="8:21" ht="16" x14ac:dyDescent="0.2">
      <c r="H511" s="22"/>
      <c r="I511" s="22"/>
      <c r="J511" s="22"/>
      <c r="M511" s="17"/>
      <c r="N511" s="26">
        <f>((G511-1)*(1-(IF(H511="no",0,'results log'!$B$3)))+1)</f>
        <v>5.0000000000000044E-2</v>
      </c>
      <c r="O511" s="26">
        <f t="shared" si="16"/>
        <v>0</v>
      </c>
      <c r="P511" s="28">
        <f>IF(ISBLANK(M511),,IF(ISBLANK(F511),,(IF(M511="WON-EW",((((F511-1)*J511)*'results log'!$B$2)+('results log'!$B$2*(F511-1))),IF(M511="WON",((((F511-1)*J511)*'results log'!$B$2)+('results log'!$B$2*(F511-1))),IF(M511="PLACED",((((F511-1)*J511)*'results log'!$B$2)-'results log'!$B$2),IF(J511=0,-'results log'!$B$2,IF(J511=0,-'results log'!$B$2,-('results log'!$B$2*2)))))))*E511))</f>
        <v>0</v>
      </c>
      <c r="Q511" s="27">
        <f>IF(ISBLANK(M511),,IF(ISBLANK(G511),,(IF(M511="WON-EW",((((N511-1)*J511)*'results log'!$B$2)+('results log'!$B$2*(N511-1))),IF(M511="WON",((((N511-1)*J511)*'results log'!$B$2)+('results log'!$B$2*(N511-1))),IF(M511="PLACED",((((N511-1)*J511)*'results log'!$B$2)-'results log'!$B$2),IF(J511=0,-'results log'!$B$2,IF(J511=0,-'results log'!$B$2,-('results log'!$B$2*2)))))))*E511))</f>
        <v>0</v>
      </c>
      <c r="R511" s="27">
        <f>IF(ISBLANK(M511),,IF(U511&lt;&gt;1,((IF(M511="WON-EW",(((K511-1)*'results log'!$B$2)*(1-$B$3))+(((L511-1)*'results log'!$B$2)*(1-$B$3)),IF(M511="WON",(((K511-1)*'results log'!$B$2)*(1-$B$3)),IF(M511="PLACED",(((L511-1)*'results log'!$B$2)*(1-$B$3))-'results log'!$B$2,IF(J511=0,-'results log'!$B$2,-('results log'!$B$2*2))))))*E511),0))</f>
        <v>0</v>
      </c>
      <c r="U511">
        <f t="shared" si="15"/>
        <v>1</v>
      </c>
    </row>
    <row r="512" spans="8:21" ht="16" x14ac:dyDescent="0.2">
      <c r="H512" s="22"/>
      <c r="I512" s="22"/>
      <c r="J512" s="22"/>
      <c r="M512" s="17"/>
      <c r="N512" s="26">
        <f>((G512-1)*(1-(IF(H512="no",0,'results log'!$B$3)))+1)</f>
        <v>5.0000000000000044E-2</v>
      </c>
      <c r="O512" s="26">
        <f t="shared" si="16"/>
        <v>0</v>
      </c>
      <c r="P512" s="28">
        <f>IF(ISBLANK(M512),,IF(ISBLANK(F512),,(IF(M512="WON-EW",((((F512-1)*J512)*'results log'!$B$2)+('results log'!$B$2*(F512-1))),IF(M512="WON",((((F512-1)*J512)*'results log'!$B$2)+('results log'!$B$2*(F512-1))),IF(M512="PLACED",((((F512-1)*J512)*'results log'!$B$2)-'results log'!$B$2),IF(J512=0,-'results log'!$B$2,IF(J512=0,-'results log'!$B$2,-('results log'!$B$2*2)))))))*E512))</f>
        <v>0</v>
      </c>
      <c r="Q512" s="27">
        <f>IF(ISBLANK(M512),,IF(ISBLANK(G512),,(IF(M512="WON-EW",((((N512-1)*J512)*'results log'!$B$2)+('results log'!$B$2*(N512-1))),IF(M512="WON",((((N512-1)*J512)*'results log'!$B$2)+('results log'!$B$2*(N512-1))),IF(M512="PLACED",((((N512-1)*J512)*'results log'!$B$2)-'results log'!$B$2),IF(J512=0,-'results log'!$B$2,IF(J512=0,-'results log'!$B$2,-('results log'!$B$2*2)))))))*E512))</f>
        <v>0</v>
      </c>
      <c r="R512" s="27">
        <f>IF(ISBLANK(M512),,IF(U512&lt;&gt;1,((IF(M512="WON-EW",(((K512-1)*'results log'!$B$2)*(1-$B$3))+(((L512-1)*'results log'!$B$2)*(1-$B$3)),IF(M512="WON",(((K512-1)*'results log'!$B$2)*(1-$B$3)),IF(M512="PLACED",(((L512-1)*'results log'!$B$2)*(1-$B$3))-'results log'!$B$2,IF(J512=0,-'results log'!$B$2,-('results log'!$B$2*2))))))*E512),0))</f>
        <v>0</v>
      </c>
      <c r="U512">
        <f t="shared" si="15"/>
        <v>1</v>
      </c>
    </row>
    <row r="513" spans="8:21" ht="16" x14ac:dyDescent="0.2">
      <c r="H513" s="22"/>
      <c r="I513" s="22"/>
      <c r="J513" s="22"/>
      <c r="M513" s="17"/>
      <c r="N513" s="26">
        <f>((G513-1)*(1-(IF(H513="no",0,'results log'!$B$3)))+1)</f>
        <v>5.0000000000000044E-2</v>
      </c>
      <c r="O513" s="26">
        <f t="shared" si="16"/>
        <v>0</v>
      </c>
      <c r="P513" s="28">
        <f>IF(ISBLANK(M513),,IF(ISBLANK(F513),,(IF(M513="WON-EW",((((F513-1)*J513)*'results log'!$B$2)+('results log'!$B$2*(F513-1))),IF(M513="WON",((((F513-1)*J513)*'results log'!$B$2)+('results log'!$B$2*(F513-1))),IF(M513="PLACED",((((F513-1)*J513)*'results log'!$B$2)-'results log'!$B$2),IF(J513=0,-'results log'!$B$2,IF(J513=0,-'results log'!$B$2,-('results log'!$B$2*2)))))))*E513))</f>
        <v>0</v>
      </c>
      <c r="Q513" s="27">
        <f>IF(ISBLANK(M513),,IF(ISBLANK(G513),,(IF(M513="WON-EW",((((N513-1)*J513)*'results log'!$B$2)+('results log'!$B$2*(N513-1))),IF(M513="WON",((((N513-1)*J513)*'results log'!$B$2)+('results log'!$B$2*(N513-1))),IF(M513="PLACED",((((N513-1)*J513)*'results log'!$B$2)-'results log'!$B$2),IF(J513=0,-'results log'!$B$2,IF(J513=0,-'results log'!$B$2,-('results log'!$B$2*2)))))))*E513))</f>
        <v>0</v>
      </c>
      <c r="R513" s="27">
        <f>IF(ISBLANK(M513),,IF(U513&lt;&gt;1,((IF(M513="WON-EW",(((K513-1)*'results log'!$B$2)*(1-$B$3))+(((L513-1)*'results log'!$B$2)*(1-$B$3)),IF(M513="WON",(((K513-1)*'results log'!$B$2)*(1-$B$3)),IF(M513="PLACED",(((L513-1)*'results log'!$B$2)*(1-$B$3))-'results log'!$B$2,IF(J513=0,-'results log'!$B$2,-('results log'!$B$2*2))))))*E513),0))</f>
        <v>0</v>
      </c>
      <c r="U513">
        <f t="shared" si="15"/>
        <v>1</v>
      </c>
    </row>
    <row r="514" spans="8:21" ht="16" x14ac:dyDescent="0.2">
      <c r="H514" s="22"/>
      <c r="I514" s="22"/>
      <c r="J514" s="22"/>
      <c r="M514" s="17"/>
      <c r="N514" s="26">
        <f>((G514-1)*(1-(IF(H514="no",0,'results log'!$B$3)))+1)</f>
        <v>5.0000000000000044E-2</v>
      </c>
      <c r="O514" s="26">
        <f t="shared" si="16"/>
        <v>0</v>
      </c>
      <c r="P514" s="28">
        <f>IF(ISBLANK(M514),,IF(ISBLANK(F514),,(IF(M514="WON-EW",((((F514-1)*J514)*'results log'!$B$2)+('results log'!$B$2*(F514-1))),IF(M514="WON",((((F514-1)*J514)*'results log'!$B$2)+('results log'!$B$2*(F514-1))),IF(M514="PLACED",((((F514-1)*J514)*'results log'!$B$2)-'results log'!$B$2),IF(J514=0,-'results log'!$B$2,IF(J514=0,-'results log'!$B$2,-('results log'!$B$2*2)))))))*E514))</f>
        <v>0</v>
      </c>
      <c r="Q514" s="27">
        <f>IF(ISBLANK(M514),,IF(ISBLANK(G514),,(IF(M514="WON-EW",((((N514-1)*J514)*'results log'!$B$2)+('results log'!$B$2*(N514-1))),IF(M514="WON",((((N514-1)*J514)*'results log'!$B$2)+('results log'!$B$2*(N514-1))),IF(M514="PLACED",((((N514-1)*J514)*'results log'!$B$2)-'results log'!$B$2),IF(J514=0,-'results log'!$B$2,IF(J514=0,-'results log'!$B$2,-('results log'!$B$2*2)))))))*E514))</f>
        <v>0</v>
      </c>
      <c r="R514" s="27">
        <f>IF(ISBLANK(M514),,IF(U514&lt;&gt;1,((IF(M514="WON-EW",(((K514-1)*'results log'!$B$2)*(1-$B$3))+(((L514-1)*'results log'!$B$2)*(1-$B$3)),IF(M514="WON",(((K514-1)*'results log'!$B$2)*(1-$B$3)),IF(M514="PLACED",(((L514-1)*'results log'!$B$2)*(1-$B$3))-'results log'!$B$2,IF(J514=0,-'results log'!$B$2,-('results log'!$B$2*2))))))*E514),0))</f>
        <v>0</v>
      </c>
      <c r="U514">
        <f t="shared" si="15"/>
        <v>1</v>
      </c>
    </row>
    <row r="515" spans="8:21" ht="16" x14ac:dyDescent="0.2">
      <c r="H515" s="22"/>
      <c r="I515" s="22"/>
      <c r="J515" s="22"/>
      <c r="M515" s="17"/>
      <c r="N515" s="26">
        <f>((G515-1)*(1-(IF(H515="no",0,'results log'!$B$3)))+1)</f>
        <v>5.0000000000000044E-2</v>
      </c>
      <c r="O515" s="26">
        <f t="shared" si="16"/>
        <v>0</v>
      </c>
      <c r="P515" s="28">
        <f>IF(ISBLANK(M515),,IF(ISBLANK(F515),,(IF(M515="WON-EW",((((F515-1)*J515)*'results log'!$B$2)+('results log'!$B$2*(F515-1))),IF(M515="WON",((((F515-1)*J515)*'results log'!$B$2)+('results log'!$B$2*(F515-1))),IF(M515="PLACED",((((F515-1)*J515)*'results log'!$B$2)-'results log'!$B$2),IF(J515=0,-'results log'!$B$2,IF(J515=0,-'results log'!$B$2,-('results log'!$B$2*2)))))))*E515))</f>
        <v>0</v>
      </c>
      <c r="Q515" s="27">
        <f>IF(ISBLANK(M515),,IF(ISBLANK(G515),,(IF(M515="WON-EW",((((N515-1)*J515)*'results log'!$B$2)+('results log'!$B$2*(N515-1))),IF(M515="WON",((((N515-1)*J515)*'results log'!$B$2)+('results log'!$B$2*(N515-1))),IF(M515="PLACED",((((N515-1)*J515)*'results log'!$B$2)-'results log'!$B$2),IF(J515=0,-'results log'!$B$2,IF(J515=0,-'results log'!$B$2,-('results log'!$B$2*2)))))))*E515))</f>
        <v>0</v>
      </c>
      <c r="R515" s="27">
        <f>IF(ISBLANK(M515),,IF(U515&lt;&gt;1,((IF(M515="WON-EW",(((K515-1)*'results log'!$B$2)*(1-$B$3))+(((L515-1)*'results log'!$B$2)*(1-$B$3)),IF(M515="WON",(((K515-1)*'results log'!$B$2)*(1-$B$3)),IF(M515="PLACED",(((L515-1)*'results log'!$B$2)*(1-$B$3))-'results log'!$B$2,IF(J515=0,-'results log'!$B$2,-('results log'!$B$2*2))))))*E515),0))</f>
        <v>0</v>
      </c>
      <c r="U515">
        <f t="shared" si="15"/>
        <v>1</v>
      </c>
    </row>
    <row r="516" spans="8:21" ht="16" x14ac:dyDescent="0.2">
      <c r="H516" s="22"/>
      <c r="I516" s="22"/>
      <c r="J516" s="22"/>
      <c r="M516" s="17"/>
      <c r="N516" s="26">
        <f>((G516-1)*(1-(IF(H516="no",0,'results log'!$B$3)))+1)</f>
        <v>5.0000000000000044E-2</v>
      </c>
      <c r="O516" s="26">
        <f t="shared" si="16"/>
        <v>0</v>
      </c>
      <c r="P516" s="28">
        <f>IF(ISBLANK(M516),,IF(ISBLANK(F516),,(IF(M516="WON-EW",((((F516-1)*J516)*'results log'!$B$2)+('results log'!$B$2*(F516-1))),IF(M516="WON",((((F516-1)*J516)*'results log'!$B$2)+('results log'!$B$2*(F516-1))),IF(M516="PLACED",((((F516-1)*J516)*'results log'!$B$2)-'results log'!$B$2),IF(J516=0,-'results log'!$B$2,IF(J516=0,-'results log'!$B$2,-('results log'!$B$2*2)))))))*E516))</f>
        <v>0</v>
      </c>
      <c r="Q516" s="27">
        <f>IF(ISBLANK(M516),,IF(ISBLANK(G516),,(IF(M516="WON-EW",((((N516-1)*J516)*'results log'!$B$2)+('results log'!$B$2*(N516-1))),IF(M516="WON",((((N516-1)*J516)*'results log'!$B$2)+('results log'!$B$2*(N516-1))),IF(M516="PLACED",((((N516-1)*J516)*'results log'!$B$2)-'results log'!$B$2),IF(J516=0,-'results log'!$B$2,IF(J516=0,-'results log'!$B$2,-('results log'!$B$2*2)))))))*E516))</f>
        <v>0</v>
      </c>
      <c r="R516" s="27">
        <f>IF(ISBLANK(M516),,IF(U516&lt;&gt;1,((IF(M516="WON-EW",(((K516-1)*'results log'!$B$2)*(1-$B$3))+(((L516-1)*'results log'!$B$2)*(1-$B$3)),IF(M516="WON",(((K516-1)*'results log'!$B$2)*(1-$B$3)),IF(M516="PLACED",(((L516-1)*'results log'!$B$2)*(1-$B$3))-'results log'!$B$2,IF(J516=0,-'results log'!$B$2,-('results log'!$B$2*2))))))*E516),0))</f>
        <v>0</v>
      </c>
      <c r="U516">
        <f t="shared" si="15"/>
        <v>1</v>
      </c>
    </row>
    <row r="517" spans="8:21" ht="16" x14ac:dyDescent="0.2">
      <c r="H517" s="22"/>
      <c r="I517" s="22"/>
      <c r="J517" s="22"/>
      <c r="M517" s="17"/>
      <c r="N517" s="26">
        <f>((G517-1)*(1-(IF(H517="no",0,'results log'!$B$3)))+1)</f>
        <v>5.0000000000000044E-2</v>
      </c>
      <c r="O517" s="26">
        <f t="shared" si="16"/>
        <v>0</v>
      </c>
      <c r="P517" s="28">
        <f>IF(ISBLANK(M517),,IF(ISBLANK(F517),,(IF(M517="WON-EW",((((F517-1)*J517)*'results log'!$B$2)+('results log'!$B$2*(F517-1))),IF(M517="WON",((((F517-1)*J517)*'results log'!$B$2)+('results log'!$B$2*(F517-1))),IF(M517="PLACED",((((F517-1)*J517)*'results log'!$B$2)-'results log'!$B$2),IF(J517=0,-'results log'!$B$2,IF(J517=0,-'results log'!$B$2,-('results log'!$B$2*2)))))))*E517))</f>
        <v>0</v>
      </c>
      <c r="Q517" s="27">
        <f>IF(ISBLANK(M517),,IF(ISBLANK(G517),,(IF(M517="WON-EW",((((N517-1)*J517)*'results log'!$B$2)+('results log'!$B$2*(N517-1))),IF(M517="WON",((((N517-1)*J517)*'results log'!$B$2)+('results log'!$B$2*(N517-1))),IF(M517="PLACED",((((N517-1)*J517)*'results log'!$B$2)-'results log'!$B$2),IF(J517=0,-'results log'!$B$2,IF(J517=0,-'results log'!$B$2,-('results log'!$B$2*2)))))))*E517))</f>
        <v>0</v>
      </c>
      <c r="R517" s="27">
        <f>IF(ISBLANK(M517),,IF(U517&lt;&gt;1,((IF(M517="WON-EW",(((K517-1)*'results log'!$B$2)*(1-$B$3))+(((L517-1)*'results log'!$B$2)*(1-$B$3)),IF(M517="WON",(((K517-1)*'results log'!$B$2)*(1-$B$3)),IF(M517="PLACED",(((L517-1)*'results log'!$B$2)*(1-$B$3))-'results log'!$B$2,IF(J517=0,-'results log'!$B$2,-('results log'!$B$2*2))))))*E517),0))</f>
        <v>0</v>
      </c>
      <c r="U517">
        <f t="shared" si="15"/>
        <v>1</v>
      </c>
    </row>
    <row r="518" spans="8:21" ht="16" x14ac:dyDescent="0.2">
      <c r="H518" s="22"/>
      <c r="I518" s="22"/>
      <c r="J518" s="22"/>
      <c r="M518" s="17"/>
      <c r="N518" s="26">
        <f>((G518-1)*(1-(IF(H518="no",0,'results log'!$B$3)))+1)</f>
        <v>5.0000000000000044E-2</v>
      </c>
      <c r="O518" s="26">
        <f t="shared" si="16"/>
        <v>0</v>
      </c>
      <c r="P518" s="28">
        <f>IF(ISBLANK(M518),,IF(ISBLANK(F518),,(IF(M518="WON-EW",((((F518-1)*J518)*'results log'!$B$2)+('results log'!$B$2*(F518-1))),IF(M518="WON",((((F518-1)*J518)*'results log'!$B$2)+('results log'!$B$2*(F518-1))),IF(M518="PLACED",((((F518-1)*J518)*'results log'!$B$2)-'results log'!$B$2),IF(J518=0,-'results log'!$B$2,IF(J518=0,-'results log'!$B$2,-('results log'!$B$2*2)))))))*E518))</f>
        <v>0</v>
      </c>
      <c r="Q518" s="27">
        <f>IF(ISBLANK(M518),,IF(ISBLANK(G518),,(IF(M518="WON-EW",((((N518-1)*J518)*'results log'!$B$2)+('results log'!$B$2*(N518-1))),IF(M518="WON",((((N518-1)*J518)*'results log'!$B$2)+('results log'!$B$2*(N518-1))),IF(M518="PLACED",((((N518-1)*J518)*'results log'!$B$2)-'results log'!$B$2),IF(J518=0,-'results log'!$B$2,IF(J518=0,-'results log'!$B$2,-('results log'!$B$2*2)))))))*E518))</f>
        <v>0</v>
      </c>
      <c r="R518" s="27">
        <f>IF(ISBLANK(M518),,IF(U518&lt;&gt;1,((IF(M518="WON-EW",(((K518-1)*'results log'!$B$2)*(1-$B$3))+(((L518-1)*'results log'!$B$2)*(1-$B$3)),IF(M518="WON",(((K518-1)*'results log'!$B$2)*(1-$B$3)),IF(M518="PLACED",(((L518-1)*'results log'!$B$2)*(1-$B$3))-'results log'!$B$2,IF(J518=0,-'results log'!$B$2,-('results log'!$B$2*2))))))*E518),0))</f>
        <v>0</v>
      </c>
      <c r="U518">
        <f t="shared" si="15"/>
        <v>1</v>
      </c>
    </row>
    <row r="519" spans="8:21" ht="16" x14ac:dyDescent="0.2">
      <c r="H519" s="22"/>
      <c r="I519" s="22"/>
      <c r="J519" s="22"/>
      <c r="M519" s="17"/>
      <c r="N519" s="26">
        <f>((G519-1)*(1-(IF(H519="no",0,'results log'!$B$3)))+1)</f>
        <v>5.0000000000000044E-2</v>
      </c>
      <c r="O519" s="26">
        <f t="shared" si="16"/>
        <v>0</v>
      </c>
      <c r="P519" s="28">
        <f>IF(ISBLANK(M519),,IF(ISBLANK(F519),,(IF(M519="WON-EW",((((F519-1)*J519)*'results log'!$B$2)+('results log'!$B$2*(F519-1))),IF(M519="WON",((((F519-1)*J519)*'results log'!$B$2)+('results log'!$B$2*(F519-1))),IF(M519="PLACED",((((F519-1)*J519)*'results log'!$B$2)-'results log'!$B$2),IF(J519=0,-'results log'!$B$2,IF(J519=0,-'results log'!$B$2,-('results log'!$B$2*2)))))))*E519))</f>
        <v>0</v>
      </c>
      <c r="Q519" s="27">
        <f>IF(ISBLANK(M519),,IF(ISBLANK(G519),,(IF(M519="WON-EW",((((N519-1)*J519)*'results log'!$B$2)+('results log'!$B$2*(N519-1))),IF(M519="WON",((((N519-1)*J519)*'results log'!$B$2)+('results log'!$B$2*(N519-1))),IF(M519="PLACED",((((N519-1)*J519)*'results log'!$B$2)-'results log'!$B$2),IF(J519=0,-'results log'!$B$2,IF(J519=0,-'results log'!$B$2,-('results log'!$B$2*2)))))))*E519))</f>
        <v>0</v>
      </c>
      <c r="R519" s="27">
        <f>IF(ISBLANK(M519),,IF(U519&lt;&gt;1,((IF(M519="WON-EW",(((K519-1)*'results log'!$B$2)*(1-$B$3))+(((L519-1)*'results log'!$B$2)*(1-$B$3)),IF(M519="WON",(((K519-1)*'results log'!$B$2)*(1-$B$3)),IF(M519="PLACED",(((L519-1)*'results log'!$B$2)*(1-$B$3))-'results log'!$B$2,IF(J519=0,-'results log'!$B$2,-('results log'!$B$2*2))))))*E519),0))</f>
        <v>0</v>
      </c>
      <c r="U519">
        <f t="shared" si="15"/>
        <v>1</v>
      </c>
    </row>
    <row r="520" spans="8:21" ht="16" x14ac:dyDescent="0.2">
      <c r="H520" s="22"/>
      <c r="I520" s="22"/>
      <c r="J520" s="22"/>
      <c r="M520" s="17"/>
      <c r="N520" s="26">
        <f>((G520-1)*(1-(IF(H520="no",0,'results log'!$B$3)))+1)</f>
        <v>5.0000000000000044E-2</v>
      </c>
      <c r="O520" s="26">
        <f t="shared" si="16"/>
        <v>0</v>
      </c>
      <c r="P520" s="28">
        <f>IF(ISBLANK(M520),,IF(ISBLANK(F520),,(IF(M520="WON-EW",((((F520-1)*J520)*'results log'!$B$2)+('results log'!$B$2*(F520-1))),IF(M520="WON",((((F520-1)*J520)*'results log'!$B$2)+('results log'!$B$2*(F520-1))),IF(M520="PLACED",((((F520-1)*J520)*'results log'!$B$2)-'results log'!$B$2),IF(J520=0,-'results log'!$B$2,IF(J520=0,-'results log'!$B$2,-('results log'!$B$2*2)))))))*E520))</f>
        <v>0</v>
      </c>
      <c r="Q520" s="27">
        <f>IF(ISBLANK(M520),,IF(ISBLANK(G520),,(IF(M520="WON-EW",((((N520-1)*J520)*'results log'!$B$2)+('results log'!$B$2*(N520-1))),IF(M520="WON",((((N520-1)*J520)*'results log'!$B$2)+('results log'!$B$2*(N520-1))),IF(M520="PLACED",((((N520-1)*J520)*'results log'!$B$2)-'results log'!$B$2),IF(J520=0,-'results log'!$B$2,IF(J520=0,-'results log'!$B$2,-('results log'!$B$2*2)))))))*E520))</f>
        <v>0</v>
      </c>
      <c r="R520" s="27">
        <f>IF(ISBLANK(M520),,IF(U520&lt;&gt;1,((IF(M520="WON-EW",(((K520-1)*'results log'!$B$2)*(1-$B$3))+(((L520-1)*'results log'!$B$2)*(1-$B$3)),IF(M520="WON",(((K520-1)*'results log'!$B$2)*(1-$B$3)),IF(M520="PLACED",(((L520-1)*'results log'!$B$2)*(1-$B$3))-'results log'!$B$2,IF(J520=0,-'results log'!$B$2,-('results log'!$B$2*2))))))*E520),0))</f>
        <v>0</v>
      </c>
      <c r="U520">
        <f t="shared" si="15"/>
        <v>1</v>
      </c>
    </row>
    <row r="521" spans="8:21" ht="16" x14ac:dyDescent="0.2">
      <c r="H521" s="22"/>
      <c r="I521" s="22"/>
      <c r="J521" s="22"/>
      <c r="M521" s="17"/>
      <c r="N521" s="26">
        <f>((G521-1)*(1-(IF(H521="no",0,'results log'!$B$3)))+1)</f>
        <v>5.0000000000000044E-2</v>
      </c>
      <c r="O521" s="26">
        <f t="shared" si="16"/>
        <v>0</v>
      </c>
      <c r="P521" s="28">
        <f>IF(ISBLANK(M521),,IF(ISBLANK(F521),,(IF(M521="WON-EW",((((F521-1)*J521)*'results log'!$B$2)+('results log'!$B$2*(F521-1))),IF(M521="WON",((((F521-1)*J521)*'results log'!$B$2)+('results log'!$B$2*(F521-1))),IF(M521="PLACED",((((F521-1)*J521)*'results log'!$B$2)-'results log'!$B$2),IF(J521=0,-'results log'!$B$2,IF(J521=0,-'results log'!$B$2,-('results log'!$B$2*2)))))))*E521))</f>
        <v>0</v>
      </c>
      <c r="Q521" s="27">
        <f>IF(ISBLANK(M521),,IF(ISBLANK(G521),,(IF(M521="WON-EW",((((N521-1)*J521)*'results log'!$B$2)+('results log'!$B$2*(N521-1))),IF(M521="WON",((((N521-1)*J521)*'results log'!$B$2)+('results log'!$B$2*(N521-1))),IF(M521="PLACED",((((N521-1)*J521)*'results log'!$B$2)-'results log'!$B$2),IF(J521=0,-'results log'!$B$2,IF(J521=0,-'results log'!$B$2,-('results log'!$B$2*2)))))))*E521))</f>
        <v>0</v>
      </c>
      <c r="R521" s="27">
        <f>IF(ISBLANK(M521),,IF(U521&lt;&gt;1,((IF(M521="WON-EW",(((K521-1)*'results log'!$B$2)*(1-$B$3))+(((L521-1)*'results log'!$B$2)*(1-$B$3)),IF(M521="WON",(((K521-1)*'results log'!$B$2)*(1-$B$3)),IF(M521="PLACED",(((L521-1)*'results log'!$B$2)*(1-$B$3))-'results log'!$B$2,IF(J521=0,-'results log'!$B$2,-('results log'!$B$2*2))))))*E521),0))</f>
        <v>0</v>
      </c>
      <c r="U521">
        <f t="shared" ref="U521:U584" si="17">IF(ISBLANK(K521),1,IF(ISBLANK(L521),2,99))</f>
        <v>1</v>
      </c>
    </row>
    <row r="522" spans="8:21" ht="16" x14ac:dyDescent="0.2">
      <c r="H522" s="22"/>
      <c r="I522" s="22"/>
      <c r="J522" s="22"/>
      <c r="M522" s="17"/>
      <c r="N522" s="26">
        <f>((G522-1)*(1-(IF(H522="no",0,'results log'!$B$3)))+1)</f>
        <v>5.0000000000000044E-2</v>
      </c>
      <c r="O522" s="26">
        <f t="shared" si="16"/>
        <v>0</v>
      </c>
      <c r="P522" s="28">
        <f>IF(ISBLANK(M522),,IF(ISBLANK(F522),,(IF(M522="WON-EW",((((F522-1)*J522)*'results log'!$B$2)+('results log'!$B$2*(F522-1))),IF(M522="WON",((((F522-1)*J522)*'results log'!$B$2)+('results log'!$B$2*(F522-1))),IF(M522="PLACED",((((F522-1)*J522)*'results log'!$B$2)-'results log'!$B$2),IF(J522=0,-'results log'!$B$2,IF(J522=0,-'results log'!$B$2,-('results log'!$B$2*2)))))))*E522))</f>
        <v>0</v>
      </c>
      <c r="Q522" s="27">
        <f>IF(ISBLANK(M522),,IF(ISBLANK(G522),,(IF(M522="WON-EW",((((N522-1)*J522)*'results log'!$B$2)+('results log'!$B$2*(N522-1))),IF(M522="WON",((((N522-1)*J522)*'results log'!$B$2)+('results log'!$B$2*(N522-1))),IF(M522="PLACED",((((N522-1)*J522)*'results log'!$B$2)-'results log'!$B$2),IF(J522=0,-'results log'!$B$2,IF(J522=0,-'results log'!$B$2,-('results log'!$B$2*2)))))))*E522))</f>
        <v>0</v>
      </c>
      <c r="R522" s="27">
        <f>IF(ISBLANK(M522),,IF(U522&lt;&gt;1,((IF(M522="WON-EW",(((K522-1)*'results log'!$B$2)*(1-$B$3))+(((L522-1)*'results log'!$B$2)*(1-$B$3)),IF(M522="WON",(((K522-1)*'results log'!$B$2)*(1-$B$3)),IF(M522="PLACED",(((L522-1)*'results log'!$B$2)*(1-$B$3))-'results log'!$B$2,IF(J522=0,-'results log'!$B$2,-('results log'!$B$2*2))))))*E522),0))</f>
        <v>0</v>
      </c>
      <c r="U522">
        <f t="shared" si="17"/>
        <v>1</v>
      </c>
    </row>
    <row r="523" spans="8:21" ht="16" x14ac:dyDescent="0.2">
      <c r="H523" s="22"/>
      <c r="I523" s="22"/>
      <c r="J523" s="22"/>
      <c r="M523" s="17"/>
      <c r="N523" s="26">
        <f>((G523-1)*(1-(IF(H523="no",0,'results log'!$B$3)))+1)</f>
        <v>5.0000000000000044E-2</v>
      </c>
      <c r="O523" s="26">
        <f t="shared" si="16"/>
        <v>0</v>
      </c>
      <c r="P523" s="28">
        <f>IF(ISBLANK(M523),,IF(ISBLANK(F523),,(IF(M523="WON-EW",((((F523-1)*J523)*'results log'!$B$2)+('results log'!$B$2*(F523-1))),IF(M523="WON",((((F523-1)*J523)*'results log'!$B$2)+('results log'!$B$2*(F523-1))),IF(M523="PLACED",((((F523-1)*J523)*'results log'!$B$2)-'results log'!$B$2),IF(J523=0,-'results log'!$B$2,IF(J523=0,-'results log'!$B$2,-('results log'!$B$2*2)))))))*E523))</f>
        <v>0</v>
      </c>
      <c r="Q523" s="27">
        <f>IF(ISBLANK(M523),,IF(ISBLANK(G523),,(IF(M523="WON-EW",((((N523-1)*J523)*'results log'!$B$2)+('results log'!$B$2*(N523-1))),IF(M523="WON",((((N523-1)*J523)*'results log'!$B$2)+('results log'!$B$2*(N523-1))),IF(M523="PLACED",((((N523-1)*J523)*'results log'!$B$2)-'results log'!$B$2),IF(J523=0,-'results log'!$B$2,IF(J523=0,-'results log'!$B$2,-('results log'!$B$2*2)))))))*E523))</f>
        <v>0</v>
      </c>
      <c r="R523" s="27">
        <f>IF(ISBLANK(M523),,IF(U523&lt;&gt;1,((IF(M523="WON-EW",(((K523-1)*'results log'!$B$2)*(1-$B$3))+(((L523-1)*'results log'!$B$2)*(1-$B$3)),IF(M523="WON",(((K523-1)*'results log'!$B$2)*(1-$B$3)),IF(M523="PLACED",(((L523-1)*'results log'!$B$2)*(1-$B$3))-'results log'!$B$2,IF(J523=0,-'results log'!$B$2,-('results log'!$B$2*2))))))*E523),0))</f>
        <v>0</v>
      </c>
      <c r="U523">
        <f t="shared" si="17"/>
        <v>1</v>
      </c>
    </row>
    <row r="524" spans="8:21" ht="16" x14ac:dyDescent="0.2">
      <c r="H524" s="22"/>
      <c r="I524" s="22"/>
      <c r="J524" s="22"/>
      <c r="M524" s="17"/>
      <c r="N524" s="26">
        <f>((G524-1)*(1-(IF(H524="no",0,'results log'!$B$3)))+1)</f>
        <v>5.0000000000000044E-2</v>
      </c>
      <c r="O524" s="26">
        <f t="shared" si="16"/>
        <v>0</v>
      </c>
      <c r="P524" s="28">
        <f>IF(ISBLANK(M524),,IF(ISBLANK(F524),,(IF(M524="WON-EW",((((F524-1)*J524)*'results log'!$B$2)+('results log'!$B$2*(F524-1))),IF(M524="WON",((((F524-1)*J524)*'results log'!$B$2)+('results log'!$B$2*(F524-1))),IF(M524="PLACED",((((F524-1)*J524)*'results log'!$B$2)-'results log'!$B$2),IF(J524=0,-'results log'!$B$2,IF(J524=0,-'results log'!$B$2,-('results log'!$B$2*2)))))))*E524))</f>
        <v>0</v>
      </c>
      <c r="Q524" s="27">
        <f>IF(ISBLANK(M524),,IF(ISBLANK(G524),,(IF(M524="WON-EW",((((N524-1)*J524)*'results log'!$B$2)+('results log'!$B$2*(N524-1))),IF(M524="WON",((((N524-1)*J524)*'results log'!$B$2)+('results log'!$B$2*(N524-1))),IF(M524="PLACED",((((N524-1)*J524)*'results log'!$B$2)-'results log'!$B$2),IF(J524=0,-'results log'!$B$2,IF(J524=0,-'results log'!$B$2,-('results log'!$B$2*2)))))))*E524))</f>
        <v>0</v>
      </c>
      <c r="R524" s="27">
        <f>IF(ISBLANK(M524),,IF(U524&lt;&gt;1,((IF(M524="WON-EW",(((K524-1)*'results log'!$B$2)*(1-$B$3))+(((L524-1)*'results log'!$B$2)*(1-$B$3)),IF(M524="WON",(((K524-1)*'results log'!$B$2)*(1-$B$3)),IF(M524="PLACED",(((L524-1)*'results log'!$B$2)*(1-$B$3))-'results log'!$B$2,IF(J524=0,-'results log'!$B$2,-('results log'!$B$2*2))))))*E524),0))</f>
        <v>0</v>
      </c>
      <c r="U524">
        <f t="shared" si="17"/>
        <v>1</v>
      </c>
    </row>
    <row r="525" spans="8:21" ht="16" x14ac:dyDescent="0.2">
      <c r="H525" s="22"/>
      <c r="I525" s="22"/>
      <c r="J525" s="22"/>
      <c r="M525" s="17"/>
      <c r="N525" s="26">
        <f>((G525-1)*(1-(IF(H525="no",0,'results log'!$B$3)))+1)</f>
        <v>5.0000000000000044E-2</v>
      </c>
      <c r="O525" s="26">
        <f t="shared" si="16"/>
        <v>0</v>
      </c>
      <c r="P525" s="28">
        <f>IF(ISBLANK(M525),,IF(ISBLANK(F525),,(IF(M525="WON-EW",((((F525-1)*J525)*'results log'!$B$2)+('results log'!$B$2*(F525-1))),IF(M525="WON",((((F525-1)*J525)*'results log'!$B$2)+('results log'!$B$2*(F525-1))),IF(M525="PLACED",((((F525-1)*J525)*'results log'!$B$2)-'results log'!$B$2),IF(J525=0,-'results log'!$B$2,IF(J525=0,-'results log'!$B$2,-('results log'!$B$2*2)))))))*E525))</f>
        <v>0</v>
      </c>
      <c r="Q525" s="27">
        <f>IF(ISBLANK(M525),,IF(ISBLANK(G525),,(IF(M525="WON-EW",((((N525-1)*J525)*'results log'!$B$2)+('results log'!$B$2*(N525-1))),IF(M525="WON",((((N525-1)*J525)*'results log'!$B$2)+('results log'!$B$2*(N525-1))),IF(M525="PLACED",((((N525-1)*J525)*'results log'!$B$2)-'results log'!$B$2),IF(J525=0,-'results log'!$B$2,IF(J525=0,-'results log'!$B$2,-('results log'!$B$2*2)))))))*E525))</f>
        <v>0</v>
      </c>
      <c r="R525" s="27">
        <f>IF(ISBLANK(M525),,IF(U525&lt;&gt;1,((IF(M525="WON-EW",(((K525-1)*'results log'!$B$2)*(1-$B$3))+(((L525-1)*'results log'!$B$2)*(1-$B$3)),IF(M525="WON",(((K525-1)*'results log'!$B$2)*(1-$B$3)),IF(M525="PLACED",(((L525-1)*'results log'!$B$2)*(1-$B$3))-'results log'!$B$2,IF(J525=0,-'results log'!$B$2,-('results log'!$B$2*2))))))*E525),0))</f>
        <v>0</v>
      </c>
      <c r="U525">
        <f t="shared" si="17"/>
        <v>1</v>
      </c>
    </row>
    <row r="526" spans="8:21" ht="16" x14ac:dyDescent="0.2">
      <c r="H526" s="22"/>
      <c r="I526" s="22"/>
      <c r="J526" s="22"/>
      <c r="M526" s="17"/>
      <c r="N526" s="26">
        <f>((G526-1)*(1-(IF(H526="no",0,'results log'!$B$3)))+1)</f>
        <v>5.0000000000000044E-2</v>
      </c>
      <c r="O526" s="26">
        <f t="shared" si="16"/>
        <v>0</v>
      </c>
      <c r="P526" s="28">
        <f>IF(ISBLANK(M526),,IF(ISBLANK(F526),,(IF(M526="WON-EW",((((F526-1)*J526)*'results log'!$B$2)+('results log'!$B$2*(F526-1))),IF(M526="WON",((((F526-1)*J526)*'results log'!$B$2)+('results log'!$B$2*(F526-1))),IF(M526="PLACED",((((F526-1)*J526)*'results log'!$B$2)-'results log'!$B$2),IF(J526=0,-'results log'!$B$2,IF(J526=0,-'results log'!$B$2,-('results log'!$B$2*2)))))))*E526))</f>
        <v>0</v>
      </c>
      <c r="Q526" s="27">
        <f>IF(ISBLANK(M526),,IF(ISBLANK(G526),,(IF(M526="WON-EW",((((N526-1)*J526)*'results log'!$B$2)+('results log'!$B$2*(N526-1))),IF(M526="WON",((((N526-1)*J526)*'results log'!$B$2)+('results log'!$B$2*(N526-1))),IF(M526="PLACED",((((N526-1)*J526)*'results log'!$B$2)-'results log'!$B$2),IF(J526=0,-'results log'!$B$2,IF(J526=0,-'results log'!$B$2,-('results log'!$B$2*2)))))))*E526))</f>
        <v>0</v>
      </c>
      <c r="R526" s="27">
        <f>IF(ISBLANK(M526),,IF(U526&lt;&gt;1,((IF(M526="WON-EW",(((K526-1)*'results log'!$B$2)*(1-$B$3))+(((L526-1)*'results log'!$B$2)*(1-$B$3)),IF(M526="WON",(((K526-1)*'results log'!$B$2)*(1-$B$3)),IF(M526="PLACED",(((L526-1)*'results log'!$B$2)*(1-$B$3))-'results log'!$B$2,IF(J526=0,-'results log'!$B$2,-('results log'!$B$2*2))))))*E526),0))</f>
        <v>0</v>
      </c>
      <c r="U526">
        <f t="shared" si="17"/>
        <v>1</v>
      </c>
    </row>
    <row r="527" spans="8:21" ht="16" x14ac:dyDescent="0.2">
      <c r="H527" s="22"/>
      <c r="I527" s="22"/>
      <c r="J527" s="22"/>
      <c r="M527" s="17"/>
      <c r="N527" s="26">
        <f>((G527-1)*(1-(IF(H527="no",0,'results log'!$B$3)))+1)</f>
        <v>5.0000000000000044E-2</v>
      </c>
      <c r="O527" s="26">
        <f t="shared" ref="O527:O590" si="18">E527*IF(I527="yes",2,1)</f>
        <v>0</v>
      </c>
      <c r="P527" s="28">
        <f>IF(ISBLANK(M527),,IF(ISBLANK(F527),,(IF(M527="WON-EW",((((F527-1)*J527)*'results log'!$B$2)+('results log'!$B$2*(F527-1))),IF(M527="WON",((((F527-1)*J527)*'results log'!$B$2)+('results log'!$B$2*(F527-1))),IF(M527="PLACED",((((F527-1)*J527)*'results log'!$B$2)-'results log'!$B$2),IF(J527=0,-'results log'!$B$2,IF(J527=0,-'results log'!$B$2,-('results log'!$B$2*2)))))))*E527))</f>
        <v>0</v>
      </c>
      <c r="Q527" s="27">
        <f>IF(ISBLANK(M527),,IF(ISBLANK(G527),,(IF(M527="WON-EW",((((N527-1)*J527)*'results log'!$B$2)+('results log'!$B$2*(N527-1))),IF(M527="WON",((((N527-1)*J527)*'results log'!$B$2)+('results log'!$B$2*(N527-1))),IF(M527="PLACED",((((N527-1)*J527)*'results log'!$B$2)-'results log'!$B$2),IF(J527=0,-'results log'!$B$2,IF(J527=0,-'results log'!$B$2,-('results log'!$B$2*2)))))))*E527))</f>
        <v>0</v>
      </c>
      <c r="R527" s="27">
        <f>IF(ISBLANK(M527),,IF(U527&lt;&gt;1,((IF(M527="WON-EW",(((K527-1)*'results log'!$B$2)*(1-$B$3))+(((L527-1)*'results log'!$B$2)*(1-$B$3)),IF(M527="WON",(((K527-1)*'results log'!$B$2)*(1-$B$3)),IF(M527="PLACED",(((L527-1)*'results log'!$B$2)*(1-$B$3))-'results log'!$B$2,IF(J527=0,-'results log'!$B$2,-('results log'!$B$2*2))))))*E527),0))</f>
        <v>0</v>
      </c>
      <c r="U527">
        <f t="shared" si="17"/>
        <v>1</v>
      </c>
    </row>
    <row r="528" spans="8:21" ht="16" x14ac:dyDescent="0.2">
      <c r="H528" s="22"/>
      <c r="I528" s="22"/>
      <c r="J528" s="22"/>
      <c r="M528" s="17"/>
      <c r="N528" s="26">
        <f>((G528-1)*(1-(IF(H528="no",0,'results log'!$B$3)))+1)</f>
        <v>5.0000000000000044E-2</v>
      </c>
      <c r="O528" s="26">
        <f t="shared" si="18"/>
        <v>0</v>
      </c>
      <c r="P528" s="28">
        <f>IF(ISBLANK(M528),,IF(ISBLANK(F528),,(IF(M528="WON-EW",((((F528-1)*J528)*'results log'!$B$2)+('results log'!$B$2*(F528-1))),IF(M528="WON",((((F528-1)*J528)*'results log'!$B$2)+('results log'!$B$2*(F528-1))),IF(M528="PLACED",((((F528-1)*J528)*'results log'!$B$2)-'results log'!$B$2),IF(J528=0,-'results log'!$B$2,IF(J528=0,-'results log'!$B$2,-('results log'!$B$2*2)))))))*E528))</f>
        <v>0</v>
      </c>
      <c r="Q528" s="27">
        <f>IF(ISBLANK(M528),,IF(ISBLANK(G528),,(IF(M528="WON-EW",((((N528-1)*J528)*'results log'!$B$2)+('results log'!$B$2*(N528-1))),IF(M528="WON",((((N528-1)*J528)*'results log'!$B$2)+('results log'!$B$2*(N528-1))),IF(M528="PLACED",((((N528-1)*J528)*'results log'!$B$2)-'results log'!$B$2),IF(J528=0,-'results log'!$B$2,IF(J528=0,-'results log'!$B$2,-('results log'!$B$2*2)))))))*E528))</f>
        <v>0</v>
      </c>
      <c r="R528" s="27">
        <f>IF(ISBLANK(M528),,IF(U528&lt;&gt;1,((IF(M528="WON-EW",(((K528-1)*'results log'!$B$2)*(1-$B$3))+(((L528-1)*'results log'!$B$2)*(1-$B$3)),IF(M528="WON",(((K528-1)*'results log'!$B$2)*(1-$B$3)),IF(M528="PLACED",(((L528-1)*'results log'!$B$2)*(1-$B$3))-'results log'!$B$2,IF(J528=0,-'results log'!$B$2,-('results log'!$B$2*2))))))*E528),0))</f>
        <v>0</v>
      </c>
      <c r="U528">
        <f t="shared" si="17"/>
        <v>1</v>
      </c>
    </row>
    <row r="529" spans="8:21" ht="16" x14ac:dyDescent="0.2">
      <c r="H529" s="22"/>
      <c r="I529" s="22"/>
      <c r="J529" s="22"/>
      <c r="M529" s="17"/>
      <c r="N529" s="26">
        <f>((G529-1)*(1-(IF(H529="no",0,'results log'!$B$3)))+1)</f>
        <v>5.0000000000000044E-2</v>
      </c>
      <c r="O529" s="26">
        <f t="shared" si="18"/>
        <v>0</v>
      </c>
      <c r="P529" s="28">
        <f>IF(ISBLANK(M529),,IF(ISBLANK(F529),,(IF(M529="WON-EW",((((F529-1)*J529)*'results log'!$B$2)+('results log'!$B$2*(F529-1))),IF(M529="WON",((((F529-1)*J529)*'results log'!$B$2)+('results log'!$B$2*(F529-1))),IF(M529="PLACED",((((F529-1)*J529)*'results log'!$B$2)-'results log'!$B$2),IF(J529=0,-'results log'!$B$2,IF(J529=0,-'results log'!$B$2,-('results log'!$B$2*2)))))))*E529))</f>
        <v>0</v>
      </c>
      <c r="Q529" s="27">
        <f>IF(ISBLANK(M529),,IF(ISBLANK(G529),,(IF(M529="WON-EW",((((N529-1)*J529)*'results log'!$B$2)+('results log'!$B$2*(N529-1))),IF(M529="WON",((((N529-1)*J529)*'results log'!$B$2)+('results log'!$B$2*(N529-1))),IF(M529="PLACED",((((N529-1)*J529)*'results log'!$B$2)-'results log'!$B$2),IF(J529=0,-'results log'!$B$2,IF(J529=0,-'results log'!$B$2,-('results log'!$B$2*2)))))))*E529))</f>
        <v>0</v>
      </c>
      <c r="R529" s="27">
        <f>IF(ISBLANK(M529),,IF(U529&lt;&gt;1,((IF(M529="WON-EW",(((K529-1)*'results log'!$B$2)*(1-$B$3))+(((L529-1)*'results log'!$B$2)*(1-$B$3)),IF(M529="WON",(((K529-1)*'results log'!$B$2)*(1-$B$3)),IF(M529="PLACED",(((L529-1)*'results log'!$B$2)*(1-$B$3))-'results log'!$B$2,IF(J529=0,-'results log'!$B$2,-('results log'!$B$2*2))))))*E529),0))</f>
        <v>0</v>
      </c>
      <c r="U529">
        <f t="shared" si="17"/>
        <v>1</v>
      </c>
    </row>
    <row r="530" spans="8:21" ht="16" x14ac:dyDescent="0.2">
      <c r="H530" s="22"/>
      <c r="I530" s="22"/>
      <c r="J530" s="22"/>
      <c r="M530" s="17"/>
      <c r="N530" s="26">
        <f>((G530-1)*(1-(IF(H530="no",0,'results log'!$B$3)))+1)</f>
        <v>5.0000000000000044E-2</v>
      </c>
      <c r="O530" s="26">
        <f t="shared" si="18"/>
        <v>0</v>
      </c>
      <c r="P530" s="28">
        <f>IF(ISBLANK(M530),,IF(ISBLANK(F530),,(IF(M530="WON-EW",((((F530-1)*J530)*'results log'!$B$2)+('results log'!$B$2*(F530-1))),IF(M530="WON",((((F530-1)*J530)*'results log'!$B$2)+('results log'!$B$2*(F530-1))),IF(M530="PLACED",((((F530-1)*J530)*'results log'!$B$2)-'results log'!$B$2),IF(J530=0,-'results log'!$B$2,IF(J530=0,-'results log'!$B$2,-('results log'!$B$2*2)))))))*E530))</f>
        <v>0</v>
      </c>
      <c r="Q530" s="27">
        <f>IF(ISBLANK(M530),,IF(ISBLANK(G530),,(IF(M530="WON-EW",((((N530-1)*J530)*'results log'!$B$2)+('results log'!$B$2*(N530-1))),IF(M530="WON",((((N530-1)*J530)*'results log'!$B$2)+('results log'!$B$2*(N530-1))),IF(M530="PLACED",((((N530-1)*J530)*'results log'!$B$2)-'results log'!$B$2),IF(J530=0,-'results log'!$B$2,IF(J530=0,-'results log'!$B$2,-('results log'!$B$2*2)))))))*E530))</f>
        <v>0</v>
      </c>
      <c r="R530" s="27">
        <f>IF(ISBLANK(M530),,IF(U530&lt;&gt;1,((IF(M530="WON-EW",(((K530-1)*'results log'!$B$2)*(1-$B$3))+(((L530-1)*'results log'!$B$2)*(1-$B$3)),IF(M530="WON",(((K530-1)*'results log'!$B$2)*(1-$B$3)),IF(M530="PLACED",(((L530-1)*'results log'!$B$2)*(1-$B$3))-'results log'!$B$2,IF(J530=0,-'results log'!$B$2,-('results log'!$B$2*2))))))*E530),0))</f>
        <v>0</v>
      </c>
      <c r="U530">
        <f t="shared" si="17"/>
        <v>1</v>
      </c>
    </row>
    <row r="531" spans="8:21" ht="16" x14ac:dyDescent="0.2">
      <c r="H531" s="22"/>
      <c r="I531" s="22"/>
      <c r="J531" s="22"/>
      <c r="M531" s="17"/>
      <c r="N531" s="26">
        <f>((G531-1)*(1-(IF(H531="no",0,'results log'!$B$3)))+1)</f>
        <v>5.0000000000000044E-2</v>
      </c>
      <c r="O531" s="26">
        <f t="shared" si="18"/>
        <v>0</v>
      </c>
      <c r="P531" s="28">
        <f>IF(ISBLANK(M531),,IF(ISBLANK(F531),,(IF(M531="WON-EW",((((F531-1)*J531)*'results log'!$B$2)+('results log'!$B$2*(F531-1))),IF(M531="WON",((((F531-1)*J531)*'results log'!$B$2)+('results log'!$B$2*(F531-1))),IF(M531="PLACED",((((F531-1)*J531)*'results log'!$B$2)-'results log'!$B$2),IF(J531=0,-'results log'!$B$2,IF(J531=0,-'results log'!$B$2,-('results log'!$B$2*2)))))))*E531))</f>
        <v>0</v>
      </c>
      <c r="Q531" s="27">
        <f>IF(ISBLANK(M531),,IF(ISBLANK(G531),,(IF(M531="WON-EW",((((N531-1)*J531)*'results log'!$B$2)+('results log'!$B$2*(N531-1))),IF(M531="WON",((((N531-1)*J531)*'results log'!$B$2)+('results log'!$B$2*(N531-1))),IF(M531="PLACED",((((N531-1)*J531)*'results log'!$B$2)-'results log'!$B$2),IF(J531=0,-'results log'!$B$2,IF(J531=0,-'results log'!$B$2,-('results log'!$B$2*2)))))))*E531))</f>
        <v>0</v>
      </c>
      <c r="R531" s="27">
        <f>IF(ISBLANK(M531),,IF(U531&lt;&gt;1,((IF(M531="WON-EW",(((K531-1)*'results log'!$B$2)*(1-$B$3))+(((L531-1)*'results log'!$B$2)*(1-$B$3)),IF(M531="WON",(((K531-1)*'results log'!$B$2)*(1-$B$3)),IF(M531="PLACED",(((L531-1)*'results log'!$B$2)*(1-$B$3))-'results log'!$B$2,IF(J531=0,-'results log'!$B$2,-('results log'!$B$2*2))))))*E531),0))</f>
        <v>0</v>
      </c>
      <c r="U531">
        <f t="shared" si="17"/>
        <v>1</v>
      </c>
    </row>
    <row r="532" spans="8:21" ht="16" x14ac:dyDescent="0.2">
      <c r="H532" s="22"/>
      <c r="I532" s="22"/>
      <c r="J532" s="22"/>
      <c r="M532" s="17"/>
      <c r="N532" s="26">
        <f>((G532-1)*(1-(IF(H532="no",0,'results log'!$B$3)))+1)</f>
        <v>5.0000000000000044E-2</v>
      </c>
      <c r="O532" s="26">
        <f t="shared" si="18"/>
        <v>0</v>
      </c>
      <c r="P532" s="28">
        <f>IF(ISBLANK(M532),,IF(ISBLANK(F532),,(IF(M532="WON-EW",((((F532-1)*J532)*'results log'!$B$2)+('results log'!$B$2*(F532-1))),IF(M532="WON",((((F532-1)*J532)*'results log'!$B$2)+('results log'!$B$2*(F532-1))),IF(M532="PLACED",((((F532-1)*J532)*'results log'!$B$2)-'results log'!$B$2),IF(J532=0,-'results log'!$B$2,IF(J532=0,-'results log'!$B$2,-('results log'!$B$2*2)))))))*E532))</f>
        <v>0</v>
      </c>
      <c r="Q532" s="27">
        <f>IF(ISBLANK(M532),,IF(ISBLANK(G532),,(IF(M532="WON-EW",((((N532-1)*J532)*'results log'!$B$2)+('results log'!$B$2*(N532-1))),IF(M532="WON",((((N532-1)*J532)*'results log'!$B$2)+('results log'!$B$2*(N532-1))),IF(M532="PLACED",((((N532-1)*J532)*'results log'!$B$2)-'results log'!$B$2),IF(J532=0,-'results log'!$B$2,IF(J532=0,-'results log'!$B$2,-('results log'!$B$2*2)))))))*E532))</f>
        <v>0</v>
      </c>
      <c r="R532" s="27">
        <f>IF(ISBLANK(M532),,IF(U532&lt;&gt;1,((IF(M532="WON-EW",(((K532-1)*'results log'!$B$2)*(1-$B$3))+(((L532-1)*'results log'!$B$2)*(1-$B$3)),IF(M532="WON",(((K532-1)*'results log'!$B$2)*(1-$B$3)),IF(M532="PLACED",(((L532-1)*'results log'!$B$2)*(1-$B$3))-'results log'!$B$2,IF(J532=0,-'results log'!$B$2,-('results log'!$B$2*2))))))*E532),0))</f>
        <v>0</v>
      </c>
      <c r="U532">
        <f t="shared" si="17"/>
        <v>1</v>
      </c>
    </row>
    <row r="533" spans="8:21" ht="16" x14ac:dyDescent="0.2">
      <c r="H533" s="22"/>
      <c r="I533" s="22"/>
      <c r="J533" s="22"/>
      <c r="M533" s="17"/>
      <c r="N533" s="26">
        <f>((G533-1)*(1-(IF(H533="no",0,'results log'!$B$3)))+1)</f>
        <v>5.0000000000000044E-2</v>
      </c>
      <c r="O533" s="26">
        <f t="shared" si="18"/>
        <v>0</v>
      </c>
      <c r="P533" s="28">
        <f>IF(ISBLANK(M533),,IF(ISBLANK(F533),,(IF(M533="WON-EW",((((F533-1)*J533)*'results log'!$B$2)+('results log'!$B$2*(F533-1))),IF(M533="WON",((((F533-1)*J533)*'results log'!$B$2)+('results log'!$B$2*(F533-1))),IF(M533="PLACED",((((F533-1)*J533)*'results log'!$B$2)-'results log'!$B$2),IF(J533=0,-'results log'!$B$2,IF(J533=0,-'results log'!$B$2,-('results log'!$B$2*2)))))))*E533))</f>
        <v>0</v>
      </c>
      <c r="Q533" s="27">
        <f>IF(ISBLANK(M533),,IF(ISBLANK(G533),,(IF(M533="WON-EW",((((N533-1)*J533)*'results log'!$B$2)+('results log'!$B$2*(N533-1))),IF(M533="WON",((((N533-1)*J533)*'results log'!$B$2)+('results log'!$B$2*(N533-1))),IF(M533="PLACED",((((N533-1)*J533)*'results log'!$B$2)-'results log'!$B$2),IF(J533=0,-'results log'!$B$2,IF(J533=0,-'results log'!$B$2,-('results log'!$B$2*2)))))))*E533))</f>
        <v>0</v>
      </c>
      <c r="R533" s="27">
        <f>IF(ISBLANK(M533),,IF(U533&lt;&gt;1,((IF(M533="WON-EW",(((K533-1)*'results log'!$B$2)*(1-$B$3))+(((L533-1)*'results log'!$B$2)*(1-$B$3)),IF(M533="WON",(((K533-1)*'results log'!$B$2)*(1-$B$3)),IF(M533="PLACED",(((L533-1)*'results log'!$B$2)*(1-$B$3))-'results log'!$B$2,IF(J533=0,-'results log'!$B$2,-('results log'!$B$2*2))))))*E533),0))</f>
        <v>0</v>
      </c>
      <c r="U533">
        <f t="shared" si="17"/>
        <v>1</v>
      </c>
    </row>
    <row r="534" spans="8:21" ht="16" x14ac:dyDescent="0.2">
      <c r="H534" s="22"/>
      <c r="I534" s="22"/>
      <c r="J534" s="22"/>
      <c r="M534" s="17"/>
      <c r="N534" s="26">
        <f>((G534-1)*(1-(IF(H534="no",0,'results log'!$B$3)))+1)</f>
        <v>5.0000000000000044E-2</v>
      </c>
      <c r="O534" s="26">
        <f t="shared" si="18"/>
        <v>0</v>
      </c>
      <c r="P534" s="28">
        <f>IF(ISBLANK(M534),,IF(ISBLANK(F534),,(IF(M534="WON-EW",((((F534-1)*J534)*'results log'!$B$2)+('results log'!$B$2*(F534-1))),IF(M534="WON",((((F534-1)*J534)*'results log'!$B$2)+('results log'!$B$2*(F534-1))),IF(M534="PLACED",((((F534-1)*J534)*'results log'!$B$2)-'results log'!$B$2),IF(J534=0,-'results log'!$B$2,IF(J534=0,-'results log'!$B$2,-('results log'!$B$2*2)))))))*E534))</f>
        <v>0</v>
      </c>
      <c r="Q534" s="27">
        <f>IF(ISBLANK(M534),,IF(ISBLANK(G534),,(IF(M534="WON-EW",((((N534-1)*J534)*'results log'!$B$2)+('results log'!$B$2*(N534-1))),IF(M534="WON",((((N534-1)*J534)*'results log'!$B$2)+('results log'!$B$2*(N534-1))),IF(M534="PLACED",((((N534-1)*J534)*'results log'!$B$2)-'results log'!$B$2),IF(J534=0,-'results log'!$B$2,IF(J534=0,-'results log'!$B$2,-('results log'!$B$2*2)))))))*E534))</f>
        <v>0</v>
      </c>
      <c r="R534" s="27">
        <f>IF(ISBLANK(M534),,IF(U534&lt;&gt;1,((IF(M534="WON-EW",(((K534-1)*'results log'!$B$2)*(1-$B$3))+(((L534-1)*'results log'!$B$2)*(1-$B$3)),IF(M534="WON",(((K534-1)*'results log'!$B$2)*(1-$B$3)),IF(M534="PLACED",(((L534-1)*'results log'!$B$2)*(1-$B$3))-'results log'!$B$2,IF(J534=0,-'results log'!$B$2,-('results log'!$B$2*2))))))*E534),0))</f>
        <v>0</v>
      </c>
      <c r="U534">
        <f t="shared" si="17"/>
        <v>1</v>
      </c>
    </row>
    <row r="535" spans="8:21" ht="16" x14ac:dyDescent="0.2">
      <c r="H535" s="22"/>
      <c r="I535" s="22"/>
      <c r="J535" s="22"/>
      <c r="M535" s="17"/>
      <c r="N535" s="26">
        <f>((G535-1)*(1-(IF(H535="no",0,'results log'!$B$3)))+1)</f>
        <v>5.0000000000000044E-2</v>
      </c>
      <c r="O535" s="26">
        <f t="shared" si="18"/>
        <v>0</v>
      </c>
      <c r="P535" s="28">
        <f>IF(ISBLANK(M535),,IF(ISBLANK(F535),,(IF(M535="WON-EW",((((F535-1)*J535)*'results log'!$B$2)+('results log'!$B$2*(F535-1))),IF(M535="WON",((((F535-1)*J535)*'results log'!$B$2)+('results log'!$B$2*(F535-1))),IF(M535="PLACED",((((F535-1)*J535)*'results log'!$B$2)-'results log'!$B$2),IF(J535=0,-'results log'!$B$2,IF(J535=0,-'results log'!$B$2,-('results log'!$B$2*2)))))))*E535))</f>
        <v>0</v>
      </c>
      <c r="Q535" s="27">
        <f>IF(ISBLANK(M535),,IF(ISBLANK(G535),,(IF(M535="WON-EW",((((N535-1)*J535)*'results log'!$B$2)+('results log'!$B$2*(N535-1))),IF(M535="WON",((((N535-1)*J535)*'results log'!$B$2)+('results log'!$B$2*(N535-1))),IF(M535="PLACED",((((N535-1)*J535)*'results log'!$B$2)-'results log'!$B$2),IF(J535=0,-'results log'!$B$2,IF(J535=0,-'results log'!$B$2,-('results log'!$B$2*2)))))))*E535))</f>
        <v>0</v>
      </c>
      <c r="R535" s="27">
        <f>IF(ISBLANK(M535),,IF(U535&lt;&gt;1,((IF(M535="WON-EW",(((K535-1)*'results log'!$B$2)*(1-$B$3))+(((L535-1)*'results log'!$B$2)*(1-$B$3)),IF(M535="WON",(((K535-1)*'results log'!$B$2)*(1-$B$3)),IF(M535="PLACED",(((L535-1)*'results log'!$B$2)*(1-$B$3))-'results log'!$B$2,IF(J535=0,-'results log'!$B$2,-('results log'!$B$2*2))))))*E535),0))</f>
        <v>0</v>
      </c>
      <c r="U535">
        <f t="shared" si="17"/>
        <v>1</v>
      </c>
    </row>
    <row r="536" spans="8:21" ht="16" x14ac:dyDescent="0.2">
      <c r="H536" s="22"/>
      <c r="I536" s="22"/>
      <c r="J536" s="22"/>
      <c r="M536" s="17"/>
      <c r="N536" s="26">
        <f>((G536-1)*(1-(IF(H536="no",0,'results log'!$B$3)))+1)</f>
        <v>5.0000000000000044E-2</v>
      </c>
      <c r="O536" s="26">
        <f t="shared" si="18"/>
        <v>0</v>
      </c>
      <c r="P536" s="28">
        <f>IF(ISBLANK(M536),,IF(ISBLANK(F536),,(IF(M536="WON-EW",((((F536-1)*J536)*'results log'!$B$2)+('results log'!$B$2*(F536-1))),IF(M536="WON",((((F536-1)*J536)*'results log'!$B$2)+('results log'!$B$2*(F536-1))),IF(M536="PLACED",((((F536-1)*J536)*'results log'!$B$2)-'results log'!$B$2),IF(J536=0,-'results log'!$B$2,IF(J536=0,-'results log'!$B$2,-('results log'!$B$2*2)))))))*E536))</f>
        <v>0</v>
      </c>
      <c r="Q536" s="27">
        <f>IF(ISBLANK(M536),,IF(ISBLANK(G536),,(IF(M536="WON-EW",((((N536-1)*J536)*'results log'!$B$2)+('results log'!$B$2*(N536-1))),IF(M536="WON",((((N536-1)*J536)*'results log'!$B$2)+('results log'!$B$2*(N536-1))),IF(M536="PLACED",((((N536-1)*J536)*'results log'!$B$2)-'results log'!$B$2),IF(J536=0,-'results log'!$B$2,IF(J536=0,-'results log'!$B$2,-('results log'!$B$2*2)))))))*E536))</f>
        <v>0</v>
      </c>
      <c r="R536" s="27">
        <f>IF(ISBLANK(M536),,IF(U536&lt;&gt;1,((IF(M536="WON-EW",(((K536-1)*'results log'!$B$2)*(1-$B$3))+(((L536-1)*'results log'!$B$2)*(1-$B$3)),IF(M536="WON",(((K536-1)*'results log'!$B$2)*(1-$B$3)),IF(M536="PLACED",(((L536-1)*'results log'!$B$2)*(1-$B$3))-'results log'!$B$2,IF(J536=0,-'results log'!$B$2,-('results log'!$B$2*2))))))*E536),0))</f>
        <v>0</v>
      </c>
      <c r="U536">
        <f t="shared" si="17"/>
        <v>1</v>
      </c>
    </row>
    <row r="537" spans="8:21" ht="16" x14ac:dyDescent="0.2">
      <c r="H537" s="22"/>
      <c r="I537" s="22"/>
      <c r="J537" s="22"/>
      <c r="M537" s="17"/>
      <c r="N537" s="26">
        <f>((G537-1)*(1-(IF(H537="no",0,'results log'!$B$3)))+1)</f>
        <v>5.0000000000000044E-2</v>
      </c>
      <c r="O537" s="26">
        <f t="shared" si="18"/>
        <v>0</v>
      </c>
      <c r="P537" s="28">
        <f>IF(ISBLANK(M537),,IF(ISBLANK(F537),,(IF(M537="WON-EW",((((F537-1)*J537)*'results log'!$B$2)+('results log'!$B$2*(F537-1))),IF(M537="WON",((((F537-1)*J537)*'results log'!$B$2)+('results log'!$B$2*(F537-1))),IF(M537="PLACED",((((F537-1)*J537)*'results log'!$B$2)-'results log'!$B$2),IF(J537=0,-'results log'!$B$2,IF(J537=0,-'results log'!$B$2,-('results log'!$B$2*2)))))))*E537))</f>
        <v>0</v>
      </c>
      <c r="Q537" s="27">
        <f>IF(ISBLANK(M537),,IF(ISBLANK(G537),,(IF(M537="WON-EW",((((N537-1)*J537)*'results log'!$B$2)+('results log'!$B$2*(N537-1))),IF(M537="WON",((((N537-1)*J537)*'results log'!$B$2)+('results log'!$B$2*(N537-1))),IF(M537="PLACED",((((N537-1)*J537)*'results log'!$B$2)-'results log'!$B$2),IF(J537=0,-'results log'!$B$2,IF(J537=0,-'results log'!$B$2,-('results log'!$B$2*2)))))))*E537))</f>
        <v>0</v>
      </c>
      <c r="R537" s="27">
        <f>IF(ISBLANK(M537),,IF(U537&lt;&gt;1,((IF(M537="WON-EW",(((K537-1)*'results log'!$B$2)*(1-$B$3))+(((L537-1)*'results log'!$B$2)*(1-$B$3)),IF(M537="WON",(((K537-1)*'results log'!$B$2)*(1-$B$3)),IF(M537="PLACED",(((L537-1)*'results log'!$B$2)*(1-$B$3))-'results log'!$B$2,IF(J537=0,-'results log'!$B$2,-('results log'!$B$2*2))))))*E537),0))</f>
        <v>0</v>
      </c>
      <c r="U537">
        <f t="shared" si="17"/>
        <v>1</v>
      </c>
    </row>
    <row r="538" spans="8:21" ht="16" x14ac:dyDescent="0.2">
      <c r="H538" s="22"/>
      <c r="I538" s="22"/>
      <c r="J538" s="22"/>
      <c r="M538" s="17"/>
      <c r="N538" s="26">
        <f>((G538-1)*(1-(IF(H538="no",0,'results log'!$B$3)))+1)</f>
        <v>5.0000000000000044E-2</v>
      </c>
      <c r="O538" s="26">
        <f t="shared" si="18"/>
        <v>0</v>
      </c>
      <c r="P538" s="28">
        <f>IF(ISBLANK(M538),,IF(ISBLANK(F538),,(IF(M538="WON-EW",((((F538-1)*J538)*'results log'!$B$2)+('results log'!$B$2*(F538-1))),IF(M538="WON",((((F538-1)*J538)*'results log'!$B$2)+('results log'!$B$2*(F538-1))),IF(M538="PLACED",((((F538-1)*J538)*'results log'!$B$2)-'results log'!$B$2),IF(J538=0,-'results log'!$B$2,IF(J538=0,-'results log'!$B$2,-('results log'!$B$2*2)))))))*E538))</f>
        <v>0</v>
      </c>
      <c r="Q538" s="27">
        <f>IF(ISBLANK(M538),,IF(ISBLANK(G538),,(IF(M538="WON-EW",((((N538-1)*J538)*'results log'!$B$2)+('results log'!$B$2*(N538-1))),IF(M538="WON",((((N538-1)*J538)*'results log'!$B$2)+('results log'!$B$2*(N538-1))),IF(M538="PLACED",((((N538-1)*J538)*'results log'!$B$2)-'results log'!$B$2),IF(J538=0,-'results log'!$B$2,IF(J538=0,-'results log'!$B$2,-('results log'!$B$2*2)))))))*E538))</f>
        <v>0</v>
      </c>
      <c r="R538" s="27">
        <f>IF(ISBLANK(M538),,IF(U538&lt;&gt;1,((IF(M538="WON-EW",(((K538-1)*'results log'!$B$2)*(1-$B$3))+(((L538-1)*'results log'!$B$2)*(1-$B$3)),IF(M538="WON",(((K538-1)*'results log'!$B$2)*(1-$B$3)),IF(M538="PLACED",(((L538-1)*'results log'!$B$2)*(1-$B$3))-'results log'!$B$2,IF(J538=0,-'results log'!$B$2,-('results log'!$B$2*2))))))*E538),0))</f>
        <v>0</v>
      </c>
      <c r="U538">
        <f t="shared" si="17"/>
        <v>1</v>
      </c>
    </row>
    <row r="539" spans="8:21" ht="16" x14ac:dyDescent="0.2">
      <c r="H539" s="22"/>
      <c r="I539" s="22"/>
      <c r="J539" s="22"/>
      <c r="M539" s="17"/>
      <c r="N539" s="26">
        <f>((G539-1)*(1-(IF(H539="no",0,'results log'!$B$3)))+1)</f>
        <v>5.0000000000000044E-2</v>
      </c>
      <c r="O539" s="26">
        <f t="shared" si="18"/>
        <v>0</v>
      </c>
      <c r="P539" s="28">
        <f>IF(ISBLANK(M539),,IF(ISBLANK(F539),,(IF(M539="WON-EW",((((F539-1)*J539)*'results log'!$B$2)+('results log'!$B$2*(F539-1))),IF(M539="WON",((((F539-1)*J539)*'results log'!$B$2)+('results log'!$B$2*(F539-1))),IF(M539="PLACED",((((F539-1)*J539)*'results log'!$B$2)-'results log'!$B$2),IF(J539=0,-'results log'!$B$2,IF(J539=0,-'results log'!$B$2,-('results log'!$B$2*2)))))))*E539))</f>
        <v>0</v>
      </c>
      <c r="Q539" s="27">
        <f>IF(ISBLANK(M539),,IF(ISBLANK(G539),,(IF(M539="WON-EW",((((N539-1)*J539)*'results log'!$B$2)+('results log'!$B$2*(N539-1))),IF(M539="WON",((((N539-1)*J539)*'results log'!$B$2)+('results log'!$B$2*(N539-1))),IF(M539="PLACED",((((N539-1)*J539)*'results log'!$B$2)-'results log'!$B$2),IF(J539=0,-'results log'!$B$2,IF(J539=0,-'results log'!$B$2,-('results log'!$B$2*2)))))))*E539))</f>
        <v>0</v>
      </c>
      <c r="R539" s="27">
        <f>IF(ISBLANK(M539),,IF(U539&lt;&gt;1,((IF(M539="WON-EW",(((K539-1)*'results log'!$B$2)*(1-$B$3))+(((L539-1)*'results log'!$B$2)*(1-$B$3)),IF(M539="WON",(((K539-1)*'results log'!$B$2)*(1-$B$3)),IF(M539="PLACED",(((L539-1)*'results log'!$B$2)*(1-$B$3))-'results log'!$B$2,IF(J539=0,-'results log'!$B$2,-('results log'!$B$2*2))))))*E539),0))</f>
        <v>0</v>
      </c>
      <c r="U539">
        <f t="shared" si="17"/>
        <v>1</v>
      </c>
    </row>
    <row r="540" spans="8:21" ht="16" x14ac:dyDescent="0.2">
      <c r="H540" s="22"/>
      <c r="I540" s="22"/>
      <c r="J540" s="22"/>
      <c r="M540" s="17"/>
      <c r="N540" s="26">
        <f>((G540-1)*(1-(IF(H540="no",0,'results log'!$B$3)))+1)</f>
        <v>5.0000000000000044E-2</v>
      </c>
      <c r="O540" s="26">
        <f t="shared" si="18"/>
        <v>0</v>
      </c>
      <c r="P540" s="28">
        <f>IF(ISBLANK(M540),,IF(ISBLANK(F540),,(IF(M540="WON-EW",((((F540-1)*J540)*'results log'!$B$2)+('results log'!$B$2*(F540-1))),IF(M540="WON",((((F540-1)*J540)*'results log'!$B$2)+('results log'!$B$2*(F540-1))),IF(M540="PLACED",((((F540-1)*J540)*'results log'!$B$2)-'results log'!$B$2),IF(J540=0,-'results log'!$B$2,IF(J540=0,-'results log'!$B$2,-('results log'!$B$2*2)))))))*E540))</f>
        <v>0</v>
      </c>
      <c r="Q540" s="27">
        <f>IF(ISBLANK(M540),,IF(ISBLANK(G540),,(IF(M540="WON-EW",((((N540-1)*J540)*'results log'!$B$2)+('results log'!$B$2*(N540-1))),IF(M540="WON",((((N540-1)*J540)*'results log'!$B$2)+('results log'!$B$2*(N540-1))),IF(M540="PLACED",((((N540-1)*J540)*'results log'!$B$2)-'results log'!$B$2),IF(J540=0,-'results log'!$B$2,IF(J540=0,-'results log'!$B$2,-('results log'!$B$2*2)))))))*E540))</f>
        <v>0</v>
      </c>
      <c r="R540" s="27">
        <f>IF(ISBLANK(M540),,IF(U540&lt;&gt;1,((IF(M540="WON-EW",(((K540-1)*'results log'!$B$2)*(1-$B$3))+(((L540-1)*'results log'!$B$2)*(1-$B$3)),IF(M540="WON",(((K540-1)*'results log'!$B$2)*(1-$B$3)),IF(M540="PLACED",(((L540-1)*'results log'!$B$2)*(1-$B$3))-'results log'!$B$2,IF(J540=0,-'results log'!$B$2,-('results log'!$B$2*2))))))*E540),0))</f>
        <v>0</v>
      </c>
      <c r="U540">
        <f t="shared" si="17"/>
        <v>1</v>
      </c>
    </row>
    <row r="541" spans="8:21" ht="16" x14ac:dyDescent="0.2">
      <c r="H541" s="22"/>
      <c r="I541" s="22"/>
      <c r="J541" s="22"/>
      <c r="M541" s="17"/>
      <c r="N541" s="26">
        <f>((G541-1)*(1-(IF(H541="no",0,'results log'!$B$3)))+1)</f>
        <v>5.0000000000000044E-2</v>
      </c>
      <c r="O541" s="26">
        <f t="shared" si="18"/>
        <v>0</v>
      </c>
      <c r="P541" s="28">
        <f>IF(ISBLANK(M541),,IF(ISBLANK(F541),,(IF(M541="WON-EW",((((F541-1)*J541)*'results log'!$B$2)+('results log'!$B$2*(F541-1))),IF(M541="WON",((((F541-1)*J541)*'results log'!$B$2)+('results log'!$B$2*(F541-1))),IF(M541="PLACED",((((F541-1)*J541)*'results log'!$B$2)-'results log'!$B$2),IF(J541=0,-'results log'!$B$2,IF(J541=0,-'results log'!$B$2,-('results log'!$B$2*2)))))))*E541))</f>
        <v>0</v>
      </c>
      <c r="Q541" s="27">
        <f>IF(ISBLANK(M541),,IF(ISBLANK(G541),,(IF(M541="WON-EW",((((N541-1)*J541)*'results log'!$B$2)+('results log'!$B$2*(N541-1))),IF(M541="WON",((((N541-1)*J541)*'results log'!$B$2)+('results log'!$B$2*(N541-1))),IF(M541="PLACED",((((N541-1)*J541)*'results log'!$B$2)-'results log'!$B$2),IF(J541=0,-'results log'!$B$2,IF(J541=0,-'results log'!$B$2,-('results log'!$B$2*2)))))))*E541))</f>
        <v>0</v>
      </c>
      <c r="R541" s="27">
        <f>IF(ISBLANK(M541),,IF(U541&lt;&gt;1,((IF(M541="WON-EW",(((K541-1)*'results log'!$B$2)*(1-$B$3))+(((L541-1)*'results log'!$B$2)*(1-$B$3)),IF(M541="WON",(((K541-1)*'results log'!$B$2)*(1-$B$3)),IF(M541="PLACED",(((L541-1)*'results log'!$B$2)*(1-$B$3))-'results log'!$B$2,IF(J541=0,-'results log'!$B$2,-('results log'!$B$2*2))))))*E541),0))</f>
        <v>0</v>
      </c>
      <c r="U541">
        <f t="shared" si="17"/>
        <v>1</v>
      </c>
    </row>
    <row r="542" spans="8:21" ht="16" x14ac:dyDescent="0.2">
      <c r="H542" s="22"/>
      <c r="I542" s="22"/>
      <c r="J542" s="22"/>
      <c r="M542" s="17"/>
      <c r="N542" s="26">
        <f>((G542-1)*(1-(IF(H542="no",0,'results log'!$B$3)))+1)</f>
        <v>5.0000000000000044E-2</v>
      </c>
      <c r="O542" s="26">
        <f t="shared" si="18"/>
        <v>0</v>
      </c>
      <c r="P542" s="28">
        <f>IF(ISBLANK(M542),,IF(ISBLANK(F542),,(IF(M542="WON-EW",((((F542-1)*J542)*'results log'!$B$2)+('results log'!$B$2*(F542-1))),IF(M542="WON",((((F542-1)*J542)*'results log'!$B$2)+('results log'!$B$2*(F542-1))),IF(M542="PLACED",((((F542-1)*J542)*'results log'!$B$2)-'results log'!$B$2),IF(J542=0,-'results log'!$B$2,IF(J542=0,-'results log'!$B$2,-('results log'!$B$2*2)))))))*E542))</f>
        <v>0</v>
      </c>
      <c r="Q542" s="27">
        <f>IF(ISBLANK(M542),,IF(ISBLANK(G542),,(IF(M542="WON-EW",((((N542-1)*J542)*'results log'!$B$2)+('results log'!$B$2*(N542-1))),IF(M542="WON",((((N542-1)*J542)*'results log'!$B$2)+('results log'!$B$2*(N542-1))),IF(M542="PLACED",((((N542-1)*J542)*'results log'!$B$2)-'results log'!$B$2),IF(J542=0,-'results log'!$B$2,IF(J542=0,-'results log'!$B$2,-('results log'!$B$2*2)))))))*E542))</f>
        <v>0</v>
      </c>
      <c r="R542" s="27">
        <f>IF(ISBLANK(M542),,IF(U542&lt;&gt;1,((IF(M542="WON-EW",(((K542-1)*'results log'!$B$2)*(1-$B$3))+(((L542-1)*'results log'!$B$2)*(1-$B$3)),IF(M542="WON",(((K542-1)*'results log'!$B$2)*(1-$B$3)),IF(M542="PLACED",(((L542-1)*'results log'!$B$2)*(1-$B$3))-'results log'!$B$2,IF(J542=0,-'results log'!$B$2,-('results log'!$B$2*2))))))*E542),0))</f>
        <v>0</v>
      </c>
      <c r="U542">
        <f t="shared" si="17"/>
        <v>1</v>
      </c>
    </row>
    <row r="543" spans="8:21" ht="16" x14ac:dyDescent="0.2">
      <c r="H543" s="22"/>
      <c r="I543" s="22"/>
      <c r="J543" s="22"/>
      <c r="M543" s="17"/>
      <c r="N543" s="26">
        <f>((G543-1)*(1-(IF(H543="no",0,'results log'!$B$3)))+1)</f>
        <v>5.0000000000000044E-2</v>
      </c>
      <c r="O543" s="26">
        <f t="shared" si="18"/>
        <v>0</v>
      </c>
      <c r="P543" s="28">
        <f>IF(ISBLANK(M543),,IF(ISBLANK(F543),,(IF(M543="WON-EW",((((F543-1)*J543)*'results log'!$B$2)+('results log'!$B$2*(F543-1))),IF(M543="WON",((((F543-1)*J543)*'results log'!$B$2)+('results log'!$B$2*(F543-1))),IF(M543="PLACED",((((F543-1)*J543)*'results log'!$B$2)-'results log'!$B$2),IF(J543=0,-'results log'!$B$2,IF(J543=0,-'results log'!$B$2,-('results log'!$B$2*2)))))))*E543))</f>
        <v>0</v>
      </c>
      <c r="Q543" s="27">
        <f>IF(ISBLANK(M543),,IF(ISBLANK(G543),,(IF(M543="WON-EW",((((N543-1)*J543)*'results log'!$B$2)+('results log'!$B$2*(N543-1))),IF(M543="WON",((((N543-1)*J543)*'results log'!$B$2)+('results log'!$B$2*(N543-1))),IF(M543="PLACED",((((N543-1)*J543)*'results log'!$B$2)-'results log'!$B$2),IF(J543=0,-'results log'!$B$2,IF(J543=0,-'results log'!$B$2,-('results log'!$B$2*2)))))))*E543))</f>
        <v>0</v>
      </c>
      <c r="R543" s="27">
        <f>IF(ISBLANK(M543),,IF(U543&lt;&gt;1,((IF(M543="WON-EW",(((K543-1)*'results log'!$B$2)*(1-$B$3))+(((L543-1)*'results log'!$B$2)*(1-$B$3)),IF(M543="WON",(((K543-1)*'results log'!$B$2)*(1-$B$3)),IF(M543="PLACED",(((L543-1)*'results log'!$B$2)*(1-$B$3))-'results log'!$B$2,IF(J543=0,-'results log'!$B$2,-('results log'!$B$2*2))))))*E543),0))</f>
        <v>0</v>
      </c>
      <c r="U543">
        <f t="shared" si="17"/>
        <v>1</v>
      </c>
    </row>
    <row r="544" spans="8:21" ht="16" x14ac:dyDescent="0.2">
      <c r="H544" s="22"/>
      <c r="I544" s="22"/>
      <c r="J544" s="22"/>
      <c r="M544" s="17"/>
      <c r="N544" s="26">
        <f>((G544-1)*(1-(IF(H544="no",0,'results log'!$B$3)))+1)</f>
        <v>5.0000000000000044E-2</v>
      </c>
      <c r="O544" s="26">
        <f t="shared" si="18"/>
        <v>0</v>
      </c>
      <c r="P544" s="28">
        <f>IF(ISBLANK(M544),,IF(ISBLANK(F544),,(IF(M544="WON-EW",((((F544-1)*J544)*'results log'!$B$2)+('results log'!$B$2*(F544-1))),IF(M544="WON",((((F544-1)*J544)*'results log'!$B$2)+('results log'!$B$2*(F544-1))),IF(M544="PLACED",((((F544-1)*J544)*'results log'!$B$2)-'results log'!$B$2),IF(J544=0,-'results log'!$B$2,IF(J544=0,-'results log'!$B$2,-('results log'!$B$2*2)))))))*E544))</f>
        <v>0</v>
      </c>
      <c r="Q544" s="27">
        <f>IF(ISBLANK(M544),,IF(ISBLANK(G544),,(IF(M544="WON-EW",((((N544-1)*J544)*'results log'!$B$2)+('results log'!$B$2*(N544-1))),IF(M544="WON",((((N544-1)*J544)*'results log'!$B$2)+('results log'!$B$2*(N544-1))),IF(M544="PLACED",((((N544-1)*J544)*'results log'!$B$2)-'results log'!$B$2),IF(J544=0,-'results log'!$B$2,IF(J544=0,-'results log'!$B$2,-('results log'!$B$2*2)))))))*E544))</f>
        <v>0</v>
      </c>
      <c r="R544" s="27">
        <f>IF(ISBLANK(M544),,IF(U544&lt;&gt;1,((IF(M544="WON-EW",(((K544-1)*'results log'!$B$2)*(1-$B$3))+(((L544-1)*'results log'!$B$2)*(1-$B$3)),IF(M544="WON",(((K544-1)*'results log'!$B$2)*(1-$B$3)),IF(M544="PLACED",(((L544-1)*'results log'!$B$2)*(1-$B$3))-'results log'!$B$2,IF(J544=0,-'results log'!$B$2,-('results log'!$B$2*2))))))*E544),0))</f>
        <v>0</v>
      </c>
      <c r="U544">
        <f t="shared" si="17"/>
        <v>1</v>
      </c>
    </row>
    <row r="545" spans="8:21" ht="16" x14ac:dyDescent="0.2">
      <c r="H545" s="22"/>
      <c r="I545" s="22"/>
      <c r="J545" s="22"/>
      <c r="M545" s="17"/>
      <c r="N545" s="26">
        <f>((G545-1)*(1-(IF(H545="no",0,'results log'!$B$3)))+1)</f>
        <v>5.0000000000000044E-2</v>
      </c>
      <c r="O545" s="26">
        <f t="shared" si="18"/>
        <v>0</v>
      </c>
      <c r="P545" s="28">
        <f>IF(ISBLANK(M545),,IF(ISBLANK(F545),,(IF(M545="WON-EW",((((F545-1)*J545)*'results log'!$B$2)+('results log'!$B$2*(F545-1))),IF(M545="WON",((((F545-1)*J545)*'results log'!$B$2)+('results log'!$B$2*(F545-1))),IF(M545="PLACED",((((F545-1)*J545)*'results log'!$B$2)-'results log'!$B$2),IF(J545=0,-'results log'!$B$2,IF(J545=0,-'results log'!$B$2,-('results log'!$B$2*2)))))))*E545))</f>
        <v>0</v>
      </c>
      <c r="Q545" s="27">
        <f>IF(ISBLANK(M545),,IF(ISBLANK(G545),,(IF(M545="WON-EW",((((N545-1)*J545)*'results log'!$B$2)+('results log'!$B$2*(N545-1))),IF(M545="WON",((((N545-1)*J545)*'results log'!$B$2)+('results log'!$B$2*(N545-1))),IF(M545="PLACED",((((N545-1)*J545)*'results log'!$B$2)-'results log'!$B$2),IF(J545=0,-'results log'!$B$2,IF(J545=0,-'results log'!$B$2,-('results log'!$B$2*2)))))))*E545))</f>
        <v>0</v>
      </c>
      <c r="R545" s="27">
        <f>IF(ISBLANK(M545),,IF(U545&lt;&gt;1,((IF(M545="WON-EW",(((K545-1)*'results log'!$B$2)*(1-$B$3))+(((L545-1)*'results log'!$B$2)*(1-$B$3)),IF(M545="WON",(((K545-1)*'results log'!$B$2)*(1-$B$3)),IF(M545="PLACED",(((L545-1)*'results log'!$B$2)*(1-$B$3))-'results log'!$B$2,IF(J545=0,-'results log'!$B$2,-('results log'!$B$2*2))))))*E545),0))</f>
        <v>0</v>
      </c>
      <c r="U545">
        <f t="shared" si="17"/>
        <v>1</v>
      </c>
    </row>
    <row r="546" spans="8:21" ht="16" x14ac:dyDescent="0.2">
      <c r="H546" s="22"/>
      <c r="I546" s="22"/>
      <c r="J546" s="22"/>
      <c r="M546" s="17"/>
      <c r="N546" s="26">
        <f>((G546-1)*(1-(IF(H546="no",0,'results log'!$B$3)))+1)</f>
        <v>5.0000000000000044E-2</v>
      </c>
      <c r="O546" s="26">
        <f t="shared" si="18"/>
        <v>0</v>
      </c>
      <c r="P546" s="28">
        <f>IF(ISBLANK(M546),,IF(ISBLANK(F546),,(IF(M546="WON-EW",((((F546-1)*J546)*'results log'!$B$2)+('results log'!$B$2*(F546-1))),IF(M546="WON",((((F546-1)*J546)*'results log'!$B$2)+('results log'!$B$2*(F546-1))),IF(M546="PLACED",((((F546-1)*J546)*'results log'!$B$2)-'results log'!$B$2),IF(J546=0,-'results log'!$B$2,IF(J546=0,-'results log'!$B$2,-('results log'!$B$2*2)))))))*E546))</f>
        <v>0</v>
      </c>
      <c r="Q546" s="27">
        <f>IF(ISBLANK(M546),,IF(ISBLANK(G546),,(IF(M546="WON-EW",((((N546-1)*J546)*'results log'!$B$2)+('results log'!$B$2*(N546-1))),IF(M546="WON",((((N546-1)*J546)*'results log'!$B$2)+('results log'!$B$2*(N546-1))),IF(M546="PLACED",((((N546-1)*J546)*'results log'!$B$2)-'results log'!$B$2),IF(J546=0,-'results log'!$B$2,IF(J546=0,-'results log'!$B$2,-('results log'!$B$2*2)))))))*E546))</f>
        <v>0</v>
      </c>
      <c r="R546" s="27">
        <f>IF(ISBLANK(M546),,IF(U546&lt;&gt;1,((IF(M546="WON-EW",(((K546-1)*'results log'!$B$2)*(1-$B$3))+(((L546-1)*'results log'!$B$2)*(1-$B$3)),IF(M546="WON",(((K546-1)*'results log'!$B$2)*(1-$B$3)),IF(M546="PLACED",(((L546-1)*'results log'!$B$2)*(1-$B$3))-'results log'!$B$2,IF(J546=0,-'results log'!$B$2,-('results log'!$B$2*2))))))*E546),0))</f>
        <v>0</v>
      </c>
      <c r="U546">
        <f t="shared" si="17"/>
        <v>1</v>
      </c>
    </row>
    <row r="547" spans="8:21" ht="16" x14ac:dyDescent="0.2">
      <c r="H547" s="22"/>
      <c r="I547" s="22"/>
      <c r="J547" s="22"/>
      <c r="M547" s="17"/>
      <c r="N547" s="26">
        <f>((G547-1)*(1-(IF(H547="no",0,'results log'!$B$3)))+1)</f>
        <v>5.0000000000000044E-2</v>
      </c>
      <c r="O547" s="26">
        <f t="shared" si="18"/>
        <v>0</v>
      </c>
      <c r="P547" s="28">
        <f>IF(ISBLANK(M547),,IF(ISBLANK(F547),,(IF(M547="WON-EW",((((F547-1)*J547)*'results log'!$B$2)+('results log'!$B$2*(F547-1))),IF(M547="WON",((((F547-1)*J547)*'results log'!$B$2)+('results log'!$B$2*(F547-1))),IF(M547="PLACED",((((F547-1)*J547)*'results log'!$B$2)-'results log'!$B$2),IF(J547=0,-'results log'!$B$2,IF(J547=0,-'results log'!$B$2,-('results log'!$B$2*2)))))))*E547))</f>
        <v>0</v>
      </c>
      <c r="Q547" s="27">
        <f>IF(ISBLANK(M547),,IF(ISBLANK(G547),,(IF(M547="WON-EW",((((N547-1)*J547)*'results log'!$B$2)+('results log'!$B$2*(N547-1))),IF(M547="WON",((((N547-1)*J547)*'results log'!$B$2)+('results log'!$B$2*(N547-1))),IF(M547="PLACED",((((N547-1)*J547)*'results log'!$B$2)-'results log'!$B$2),IF(J547=0,-'results log'!$B$2,IF(J547=0,-'results log'!$B$2,-('results log'!$B$2*2)))))))*E547))</f>
        <v>0</v>
      </c>
      <c r="R547" s="27">
        <f>IF(ISBLANK(M547),,IF(U547&lt;&gt;1,((IF(M547="WON-EW",(((K547-1)*'results log'!$B$2)*(1-$B$3))+(((L547-1)*'results log'!$B$2)*(1-$B$3)),IF(M547="WON",(((K547-1)*'results log'!$B$2)*(1-$B$3)),IF(M547="PLACED",(((L547-1)*'results log'!$B$2)*(1-$B$3))-'results log'!$B$2,IF(J547=0,-'results log'!$B$2,-('results log'!$B$2*2))))))*E547),0))</f>
        <v>0</v>
      </c>
      <c r="U547">
        <f t="shared" si="17"/>
        <v>1</v>
      </c>
    </row>
    <row r="548" spans="8:21" ht="16" x14ac:dyDescent="0.2">
      <c r="H548" s="22"/>
      <c r="I548" s="22"/>
      <c r="J548" s="22"/>
      <c r="M548" s="17"/>
      <c r="N548" s="26">
        <f>((G548-1)*(1-(IF(H548="no",0,'results log'!$B$3)))+1)</f>
        <v>5.0000000000000044E-2</v>
      </c>
      <c r="O548" s="26">
        <f t="shared" si="18"/>
        <v>0</v>
      </c>
      <c r="P548" s="28">
        <f>IF(ISBLANK(M548),,IF(ISBLANK(F548),,(IF(M548="WON-EW",((((F548-1)*J548)*'results log'!$B$2)+('results log'!$B$2*(F548-1))),IF(M548="WON",((((F548-1)*J548)*'results log'!$B$2)+('results log'!$B$2*(F548-1))),IF(M548="PLACED",((((F548-1)*J548)*'results log'!$B$2)-'results log'!$B$2),IF(J548=0,-'results log'!$B$2,IF(J548=0,-'results log'!$B$2,-('results log'!$B$2*2)))))))*E548))</f>
        <v>0</v>
      </c>
      <c r="Q548" s="27">
        <f>IF(ISBLANK(M548),,IF(ISBLANK(G548),,(IF(M548="WON-EW",((((N548-1)*J548)*'results log'!$B$2)+('results log'!$B$2*(N548-1))),IF(M548="WON",((((N548-1)*J548)*'results log'!$B$2)+('results log'!$B$2*(N548-1))),IF(M548="PLACED",((((N548-1)*J548)*'results log'!$B$2)-'results log'!$B$2),IF(J548=0,-'results log'!$B$2,IF(J548=0,-'results log'!$B$2,-('results log'!$B$2*2)))))))*E548))</f>
        <v>0</v>
      </c>
      <c r="R548" s="27">
        <f>IF(ISBLANK(M548),,IF(U548&lt;&gt;1,((IF(M548="WON-EW",(((K548-1)*'results log'!$B$2)*(1-$B$3))+(((L548-1)*'results log'!$B$2)*(1-$B$3)),IF(M548="WON",(((K548-1)*'results log'!$B$2)*(1-$B$3)),IF(M548="PLACED",(((L548-1)*'results log'!$B$2)*(1-$B$3))-'results log'!$B$2,IF(J548=0,-'results log'!$B$2,-('results log'!$B$2*2))))))*E548),0))</f>
        <v>0</v>
      </c>
      <c r="U548">
        <f t="shared" si="17"/>
        <v>1</v>
      </c>
    </row>
    <row r="549" spans="8:21" ht="16" x14ac:dyDescent="0.2">
      <c r="H549" s="22"/>
      <c r="I549" s="22"/>
      <c r="J549" s="22"/>
      <c r="M549" s="17"/>
      <c r="N549" s="26">
        <f>((G549-1)*(1-(IF(H549="no",0,'results log'!$B$3)))+1)</f>
        <v>5.0000000000000044E-2</v>
      </c>
      <c r="O549" s="26">
        <f t="shared" si="18"/>
        <v>0</v>
      </c>
      <c r="P549" s="28">
        <f>IF(ISBLANK(M549),,IF(ISBLANK(F549),,(IF(M549="WON-EW",((((F549-1)*J549)*'results log'!$B$2)+('results log'!$B$2*(F549-1))),IF(M549="WON",((((F549-1)*J549)*'results log'!$B$2)+('results log'!$B$2*(F549-1))),IF(M549="PLACED",((((F549-1)*J549)*'results log'!$B$2)-'results log'!$B$2),IF(J549=0,-'results log'!$B$2,IF(J549=0,-'results log'!$B$2,-('results log'!$B$2*2)))))))*E549))</f>
        <v>0</v>
      </c>
      <c r="Q549" s="27">
        <f>IF(ISBLANK(M549),,IF(ISBLANK(G549),,(IF(M549="WON-EW",((((N549-1)*J549)*'results log'!$B$2)+('results log'!$B$2*(N549-1))),IF(M549="WON",((((N549-1)*J549)*'results log'!$B$2)+('results log'!$B$2*(N549-1))),IF(M549="PLACED",((((N549-1)*J549)*'results log'!$B$2)-'results log'!$B$2),IF(J549=0,-'results log'!$B$2,IF(J549=0,-'results log'!$B$2,-('results log'!$B$2*2)))))))*E549))</f>
        <v>0</v>
      </c>
      <c r="R549" s="27">
        <f>IF(ISBLANK(M549),,IF(U549&lt;&gt;1,((IF(M549="WON-EW",(((K549-1)*'results log'!$B$2)*(1-$B$3))+(((L549-1)*'results log'!$B$2)*(1-$B$3)),IF(M549="WON",(((K549-1)*'results log'!$B$2)*(1-$B$3)),IF(M549="PLACED",(((L549-1)*'results log'!$B$2)*(1-$B$3))-'results log'!$B$2,IF(J549=0,-'results log'!$B$2,-('results log'!$B$2*2))))))*E549),0))</f>
        <v>0</v>
      </c>
      <c r="U549">
        <f t="shared" si="17"/>
        <v>1</v>
      </c>
    </row>
    <row r="550" spans="8:21" ht="16" x14ac:dyDescent="0.2">
      <c r="H550" s="22"/>
      <c r="I550" s="22"/>
      <c r="J550" s="22"/>
      <c r="M550" s="17"/>
      <c r="N550" s="26">
        <f>((G550-1)*(1-(IF(H550="no",0,'results log'!$B$3)))+1)</f>
        <v>5.0000000000000044E-2</v>
      </c>
      <c r="O550" s="26">
        <f t="shared" si="18"/>
        <v>0</v>
      </c>
      <c r="P550" s="28">
        <f>IF(ISBLANK(M550),,IF(ISBLANK(F550),,(IF(M550="WON-EW",((((F550-1)*J550)*'results log'!$B$2)+('results log'!$B$2*(F550-1))),IF(M550="WON",((((F550-1)*J550)*'results log'!$B$2)+('results log'!$B$2*(F550-1))),IF(M550="PLACED",((((F550-1)*J550)*'results log'!$B$2)-'results log'!$B$2),IF(J550=0,-'results log'!$B$2,IF(J550=0,-'results log'!$B$2,-('results log'!$B$2*2)))))))*E550))</f>
        <v>0</v>
      </c>
      <c r="Q550" s="27">
        <f>IF(ISBLANK(M550),,IF(ISBLANK(G550),,(IF(M550="WON-EW",((((N550-1)*J550)*'results log'!$B$2)+('results log'!$B$2*(N550-1))),IF(M550="WON",((((N550-1)*J550)*'results log'!$B$2)+('results log'!$B$2*(N550-1))),IF(M550="PLACED",((((N550-1)*J550)*'results log'!$B$2)-'results log'!$B$2),IF(J550=0,-'results log'!$B$2,IF(J550=0,-'results log'!$B$2,-('results log'!$B$2*2)))))))*E550))</f>
        <v>0</v>
      </c>
      <c r="R550" s="27">
        <f>IF(ISBLANK(M550),,IF(U550&lt;&gt;1,((IF(M550="WON-EW",(((K550-1)*'results log'!$B$2)*(1-$B$3))+(((L550-1)*'results log'!$B$2)*(1-$B$3)),IF(M550="WON",(((K550-1)*'results log'!$B$2)*(1-$B$3)),IF(M550="PLACED",(((L550-1)*'results log'!$B$2)*(1-$B$3))-'results log'!$B$2,IF(J550=0,-'results log'!$B$2,-('results log'!$B$2*2))))))*E550),0))</f>
        <v>0</v>
      </c>
      <c r="U550">
        <f t="shared" si="17"/>
        <v>1</v>
      </c>
    </row>
    <row r="551" spans="8:21" ht="16" x14ac:dyDescent="0.2">
      <c r="H551" s="22"/>
      <c r="I551" s="22"/>
      <c r="J551" s="22"/>
      <c r="M551" s="17"/>
      <c r="N551" s="26">
        <f>((G551-1)*(1-(IF(H551="no",0,'results log'!$B$3)))+1)</f>
        <v>5.0000000000000044E-2</v>
      </c>
      <c r="O551" s="26">
        <f t="shared" si="18"/>
        <v>0</v>
      </c>
      <c r="P551" s="28">
        <f>IF(ISBLANK(M551),,IF(ISBLANK(F551),,(IF(M551="WON-EW",((((F551-1)*J551)*'results log'!$B$2)+('results log'!$B$2*(F551-1))),IF(M551="WON",((((F551-1)*J551)*'results log'!$B$2)+('results log'!$B$2*(F551-1))),IF(M551="PLACED",((((F551-1)*J551)*'results log'!$B$2)-'results log'!$B$2),IF(J551=0,-'results log'!$B$2,IF(J551=0,-'results log'!$B$2,-('results log'!$B$2*2)))))))*E551))</f>
        <v>0</v>
      </c>
      <c r="Q551" s="27">
        <f>IF(ISBLANK(M551),,IF(ISBLANK(G551),,(IF(M551="WON-EW",((((N551-1)*J551)*'results log'!$B$2)+('results log'!$B$2*(N551-1))),IF(M551="WON",((((N551-1)*J551)*'results log'!$B$2)+('results log'!$B$2*(N551-1))),IF(M551="PLACED",((((N551-1)*J551)*'results log'!$B$2)-'results log'!$B$2),IF(J551=0,-'results log'!$B$2,IF(J551=0,-'results log'!$B$2,-('results log'!$B$2*2)))))))*E551))</f>
        <v>0</v>
      </c>
      <c r="R551" s="27">
        <f>IF(ISBLANK(M551),,IF(U551&lt;&gt;1,((IF(M551="WON-EW",(((K551-1)*'results log'!$B$2)*(1-$B$3))+(((L551-1)*'results log'!$B$2)*(1-$B$3)),IF(M551="WON",(((K551-1)*'results log'!$B$2)*(1-$B$3)),IF(M551="PLACED",(((L551-1)*'results log'!$B$2)*(1-$B$3))-'results log'!$B$2,IF(J551=0,-'results log'!$B$2,-('results log'!$B$2*2))))))*E551),0))</f>
        <v>0</v>
      </c>
      <c r="U551">
        <f t="shared" si="17"/>
        <v>1</v>
      </c>
    </row>
    <row r="552" spans="8:21" ht="16" x14ac:dyDescent="0.2">
      <c r="H552" s="22"/>
      <c r="I552" s="22"/>
      <c r="J552" s="22"/>
      <c r="M552" s="17"/>
      <c r="N552" s="26">
        <f>((G552-1)*(1-(IF(H552="no",0,'results log'!$B$3)))+1)</f>
        <v>5.0000000000000044E-2</v>
      </c>
      <c r="O552" s="26">
        <f t="shared" si="18"/>
        <v>0</v>
      </c>
      <c r="P552" s="28">
        <f>IF(ISBLANK(M552),,IF(ISBLANK(F552),,(IF(M552="WON-EW",((((F552-1)*J552)*'results log'!$B$2)+('results log'!$B$2*(F552-1))),IF(M552="WON",((((F552-1)*J552)*'results log'!$B$2)+('results log'!$B$2*(F552-1))),IF(M552="PLACED",((((F552-1)*J552)*'results log'!$B$2)-'results log'!$B$2),IF(J552=0,-'results log'!$B$2,IF(J552=0,-'results log'!$B$2,-('results log'!$B$2*2)))))))*E552))</f>
        <v>0</v>
      </c>
      <c r="Q552" s="27">
        <f>IF(ISBLANK(M552),,IF(ISBLANK(G552),,(IF(M552="WON-EW",((((N552-1)*J552)*'results log'!$B$2)+('results log'!$B$2*(N552-1))),IF(M552="WON",((((N552-1)*J552)*'results log'!$B$2)+('results log'!$B$2*(N552-1))),IF(M552="PLACED",((((N552-1)*J552)*'results log'!$B$2)-'results log'!$B$2),IF(J552=0,-'results log'!$B$2,IF(J552=0,-'results log'!$B$2,-('results log'!$B$2*2)))))))*E552))</f>
        <v>0</v>
      </c>
      <c r="R552" s="27">
        <f>IF(ISBLANK(M552),,IF(U552&lt;&gt;1,((IF(M552="WON-EW",(((K552-1)*'results log'!$B$2)*(1-$B$3))+(((L552-1)*'results log'!$B$2)*(1-$B$3)),IF(M552="WON",(((K552-1)*'results log'!$B$2)*(1-$B$3)),IF(M552="PLACED",(((L552-1)*'results log'!$B$2)*(1-$B$3))-'results log'!$B$2,IF(J552=0,-'results log'!$B$2,-('results log'!$B$2*2))))))*E552),0))</f>
        <v>0</v>
      </c>
      <c r="U552">
        <f t="shared" si="17"/>
        <v>1</v>
      </c>
    </row>
    <row r="553" spans="8:21" ht="16" x14ac:dyDescent="0.2">
      <c r="H553" s="22"/>
      <c r="I553" s="22"/>
      <c r="J553" s="22"/>
      <c r="M553" s="17"/>
      <c r="N553" s="26">
        <f>((G553-1)*(1-(IF(H553="no",0,'results log'!$B$3)))+1)</f>
        <v>5.0000000000000044E-2</v>
      </c>
      <c r="O553" s="26">
        <f t="shared" si="18"/>
        <v>0</v>
      </c>
      <c r="P553" s="28">
        <f>IF(ISBLANK(M553),,IF(ISBLANK(F553),,(IF(M553="WON-EW",((((F553-1)*J553)*'results log'!$B$2)+('results log'!$B$2*(F553-1))),IF(M553="WON",((((F553-1)*J553)*'results log'!$B$2)+('results log'!$B$2*(F553-1))),IF(M553="PLACED",((((F553-1)*J553)*'results log'!$B$2)-'results log'!$B$2),IF(J553=0,-'results log'!$B$2,IF(J553=0,-'results log'!$B$2,-('results log'!$B$2*2)))))))*E553))</f>
        <v>0</v>
      </c>
      <c r="Q553" s="27">
        <f>IF(ISBLANK(M553),,IF(ISBLANK(G553),,(IF(M553="WON-EW",((((N553-1)*J553)*'results log'!$B$2)+('results log'!$B$2*(N553-1))),IF(M553="WON",((((N553-1)*J553)*'results log'!$B$2)+('results log'!$B$2*(N553-1))),IF(M553="PLACED",((((N553-1)*J553)*'results log'!$B$2)-'results log'!$B$2),IF(J553=0,-'results log'!$B$2,IF(J553=0,-'results log'!$B$2,-('results log'!$B$2*2)))))))*E553))</f>
        <v>0</v>
      </c>
      <c r="R553" s="27">
        <f>IF(ISBLANK(M553),,IF(U553&lt;&gt;1,((IF(M553="WON-EW",(((K553-1)*'results log'!$B$2)*(1-$B$3))+(((L553-1)*'results log'!$B$2)*(1-$B$3)),IF(M553="WON",(((K553-1)*'results log'!$B$2)*(1-$B$3)),IF(M553="PLACED",(((L553-1)*'results log'!$B$2)*(1-$B$3))-'results log'!$B$2,IF(J553=0,-'results log'!$B$2,-('results log'!$B$2*2))))))*E553),0))</f>
        <v>0</v>
      </c>
      <c r="U553">
        <f t="shared" si="17"/>
        <v>1</v>
      </c>
    </row>
    <row r="554" spans="8:21" ht="16" x14ac:dyDescent="0.2">
      <c r="H554" s="22"/>
      <c r="I554" s="22"/>
      <c r="J554" s="22"/>
      <c r="M554" s="17"/>
      <c r="N554" s="26">
        <f>((G554-1)*(1-(IF(H554="no",0,'results log'!$B$3)))+1)</f>
        <v>5.0000000000000044E-2</v>
      </c>
      <c r="O554" s="26">
        <f t="shared" si="18"/>
        <v>0</v>
      </c>
      <c r="P554" s="28">
        <f>IF(ISBLANK(M554),,IF(ISBLANK(F554),,(IF(M554="WON-EW",((((F554-1)*J554)*'results log'!$B$2)+('results log'!$B$2*(F554-1))),IF(M554="WON",((((F554-1)*J554)*'results log'!$B$2)+('results log'!$B$2*(F554-1))),IF(M554="PLACED",((((F554-1)*J554)*'results log'!$B$2)-'results log'!$B$2),IF(J554=0,-'results log'!$B$2,IF(J554=0,-'results log'!$B$2,-('results log'!$B$2*2)))))))*E554))</f>
        <v>0</v>
      </c>
      <c r="Q554" s="27">
        <f>IF(ISBLANK(M554),,IF(ISBLANK(G554),,(IF(M554="WON-EW",((((N554-1)*J554)*'results log'!$B$2)+('results log'!$B$2*(N554-1))),IF(M554="WON",((((N554-1)*J554)*'results log'!$B$2)+('results log'!$B$2*(N554-1))),IF(M554="PLACED",((((N554-1)*J554)*'results log'!$B$2)-'results log'!$B$2),IF(J554=0,-'results log'!$B$2,IF(J554=0,-'results log'!$B$2,-('results log'!$B$2*2)))))))*E554))</f>
        <v>0</v>
      </c>
      <c r="R554" s="27">
        <f>IF(ISBLANK(M554),,IF(U554&lt;&gt;1,((IF(M554="WON-EW",(((K554-1)*'results log'!$B$2)*(1-$B$3))+(((L554-1)*'results log'!$B$2)*(1-$B$3)),IF(M554="WON",(((K554-1)*'results log'!$B$2)*(1-$B$3)),IF(M554="PLACED",(((L554-1)*'results log'!$B$2)*(1-$B$3))-'results log'!$B$2,IF(J554=0,-'results log'!$B$2,-('results log'!$B$2*2))))))*E554),0))</f>
        <v>0</v>
      </c>
      <c r="U554">
        <f t="shared" si="17"/>
        <v>1</v>
      </c>
    </row>
    <row r="555" spans="8:21" ht="16" x14ac:dyDescent="0.2">
      <c r="H555" s="22"/>
      <c r="I555" s="22"/>
      <c r="J555" s="22"/>
      <c r="M555" s="17"/>
      <c r="N555" s="26">
        <f>((G555-1)*(1-(IF(H555="no",0,'results log'!$B$3)))+1)</f>
        <v>5.0000000000000044E-2</v>
      </c>
      <c r="O555" s="26">
        <f t="shared" si="18"/>
        <v>0</v>
      </c>
      <c r="P555" s="28">
        <f>IF(ISBLANK(M555),,IF(ISBLANK(F555),,(IF(M555="WON-EW",((((F555-1)*J555)*'results log'!$B$2)+('results log'!$B$2*(F555-1))),IF(M555="WON",((((F555-1)*J555)*'results log'!$B$2)+('results log'!$B$2*(F555-1))),IF(M555="PLACED",((((F555-1)*J555)*'results log'!$B$2)-'results log'!$B$2),IF(J555=0,-'results log'!$B$2,IF(J555=0,-'results log'!$B$2,-('results log'!$B$2*2)))))))*E555))</f>
        <v>0</v>
      </c>
      <c r="Q555" s="27">
        <f>IF(ISBLANK(M555),,IF(ISBLANK(G555),,(IF(M555="WON-EW",((((N555-1)*J555)*'results log'!$B$2)+('results log'!$B$2*(N555-1))),IF(M555="WON",((((N555-1)*J555)*'results log'!$B$2)+('results log'!$B$2*(N555-1))),IF(M555="PLACED",((((N555-1)*J555)*'results log'!$B$2)-'results log'!$B$2),IF(J555=0,-'results log'!$B$2,IF(J555=0,-'results log'!$B$2,-('results log'!$B$2*2)))))))*E555))</f>
        <v>0</v>
      </c>
      <c r="R555" s="27">
        <f>IF(ISBLANK(M555),,IF(U555&lt;&gt;1,((IF(M555="WON-EW",(((K555-1)*'results log'!$B$2)*(1-$B$3))+(((L555-1)*'results log'!$B$2)*(1-$B$3)),IF(M555="WON",(((K555-1)*'results log'!$B$2)*(1-$B$3)),IF(M555="PLACED",(((L555-1)*'results log'!$B$2)*(1-$B$3))-'results log'!$B$2,IF(J555=0,-'results log'!$B$2,-('results log'!$B$2*2))))))*E555),0))</f>
        <v>0</v>
      </c>
      <c r="U555">
        <f t="shared" si="17"/>
        <v>1</v>
      </c>
    </row>
    <row r="556" spans="8:21" ht="16" x14ac:dyDescent="0.2">
      <c r="H556" s="22"/>
      <c r="I556" s="22"/>
      <c r="J556" s="22"/>
      <c r="M556" s="17"/>
      <c r="N556" s="26">
        <f>((G556-1)*(1-(IF(H556="no",0,'results log'!$B$3)))+1)</f>
        <v>5.0000000000000044E-2</v>
      </c>
      <c r="O556" s="26">
        <f t="shared" si="18"/>
        <v>0</v>
      </c>
      <c r="P556" s="28">
        <f>IF(ISBLANK(M556),,IF(ISBLANK(F556),,(IF(M556="WON-EW",((((F556-1)*J556)*'results log'!$B$2)+('results log'!$B$2*(F556-1))),IF(M556="WON",((((F556-1)*J556)*'results log'!$B$2)+('results log'!$B$2*(F556-1))),IF(M556="PLACED",((((F556-1)*J556)*'results log'!$B$2)-'results log'!$B$2),IF(J556=0,-'results log'!$B$2,IF(J556=0,-'results log'!$B$2,-('results log'!$B$2*2)))))))*E556))</f>
        <v>0</v>
      </c>
      <c r="Q556" s="27">
        <f>IF(ISBLANK(M556),,IF(ISBLANK(G556),,(IF(M556="WON-EW",((((N556-1)*J556)*'results log'!$B$2)+('results log'!$B$2*(N556-1))),IF(M556="WON",((((N556-1)*J556)*'results log'!$B$2)+('results log'!$B$2*(N556-1))),IF(M556="PLACED",((((N556-1)*J556)*'results log'!$B$2)-'results log'!$B$2),IF(J556=0,-'results log'!$B$2,IF(J556=0,-'results log'!$B$2,-('results log'!$B$2*2)))))))*E556))</f>
        <v>0</v>
      </c>
      <c r="R556" s="27">
        <f>IF(ISBLANK(M556),,IF(U556&lt;&gt;1,((IF(M556="WON-EW",(((K556-1)*'results log'!$B$2)*(1-$B$3))+(((L556-1)*'results log'!$B$2)*(1-$B$3)),IF(M556="WON",(((K556-1)*'results log'!$B$2)*(1-$B$3)),IF(M556="PLACED",(((L556-1)*'results log'!$B$2)*(1-$B$3))-'results log'!$B$2,IF(J556=0,-'results log'!$B$2,-('results log'!$B$2*2))))))*E556),0))</f>
        <v>0</v>
      </c>
      <c r="U556">
        <f t="shared" si="17"/>
        <v>1</v>
      </c>
    </row>
    <row r="557" spans="8:21" ht="16" x14ac:dyDescent="0.2">
      <c r="H557" s="22"/>
      <c r="I557" s="22"/>
      <c r="J557" s="22"/>
      <c r="M557" s="17"/>
      <c r="N557" s="26">
        <f>((G557-1)*(1-(IF(H557="no",0,'results log'!$B$3)))+1)</f>
        <v>5.0000000000000044E-2</v>
      </c>
      <c r="O557" s="26">
        <f t="shared" si="18"/>
        <v>0</v>
      </c>
      <c r="P557" s="28">
        <f>IF(ISBLANK(M557),,IF(ISBLANK(F557),,(IF(M557="WON-EW",((((F557-1)*J557)*'results log'!$B$2)+('results log'!$B$2*(F557-1))),IF(M557="WON",((((F557-1)*J557)*'results log'!$B$2)+('results log'!$B$2*(F557-1))),IF(M557="PLACED",((((F557-1)*J557)*'results log'!$B$2)-'results log'!$B$2),IF(J557=0,-'results log'!$B$2,IF(J557=0,-'results log'!$B$2,-('results log'!$B$2*2)))))))*E557))</f>
        <v>0</v>
      </c>
      <c r="Q557" s="27">
        <f>IF(ISBLANK(M557),,IF(ISBLANK(G557),,(IF(M557="WON-EW",((((N557-1)*J557)*'results log'!$B$2)+('results log'!$B$2*(N557-1))),IF(M557="WON",((((N557-1)*J557)*'results log'!$B$2)+('results log'!$B$2*(N557-1))),IF(M557="PLACED",((((N557-1)*J557)*'results log'!$B$2)-'results log'!$B$2),IF(J557=0,-'results log'!$B$2,IF(J557=0,-'results log'!$B$2,-('results log'!$B$2*2)))))))*E557))</f>
        <v>0</v>
      </c>
      <c r="R557" s="27">
        <f>IF(ISBLANK(M557),,IF(U557&lt;&gt;1,((IF(M557="WON-EW",(((K557-1)*'results log'!$B$2)*(1-$B$3))+(((L557-1)*'results log'!$B$2)*(1-$B$3)),IF(M557="WON",(((K557-1)*'results log'!$B$2)*(1-$B$3)),IF(M557="PLACED",(((L557-1)*'results log'!$B$2)*(1-$B$3))-'results log'!$B$2,IF(J557=0,-'results log'!$B$2,-('results log'!$B$2*2))))))*E557),0))</f>
        <v>0</v>
      </c>
      <c r="U557">
        <f t="shared" si="17"/>
        <v>1</v>
      </c>
    </row>
    <row r="558" spans="8:21" ht="16" x14ac:dyDescent="0.2">
      <c r="H558" s="22"/>
      <c r="I558" s="22"/>
      <c r="J558" s="22"/>
      <c r="M558" s="17"/>
      <c r="N558" s="26">
        <f>((G558-1)*(1-(IF(H558="no",0,'results log'!$B$3)))+1)</f>
        <v>5.0000000000000044E-2</v>
      </c>
      <c r="O558" s="26">
        <f t="shared" si="18"/>
        <v>0</v>
      </c>
      <c r="P558" s="28">
        <f>IF(ISBLANK(M558),,IF(ISBLANK(F558),,(IF(M558="WON-EW",((((F558-1)*J558)*'results log'!$B$2)+('results log'!$B$2*(F558-1))),IF(M558="WON",((((F558-1)*J558)*'results log'!$B$2)+('results log'!$B$2*(F558-1))),IF(M558="PLACED",((((F558-1)*J558)*'results log'!$B$2)-'results log'!$B$2),IF(J558=0,-'results log'!$B$2,IF(J558=0,-'results log'!$B$2,-('results log'!$B$2*2)))))))*E558))</f>
        <v>0</v>
      </c>
      <c r="Q558" s="27">
        <f>IF(ISBLANK(M558),,IF(ISBLANK(G558),,(IF(M558="WON-EW",((((N558-1)*J558)*'results log'!$B$2)+('results log'!$B$2*(N558-1))),IF(M558="WON",((((N558-1)*J558)*'results log'!$B$2)+('results log'!$B$2*(N558-1))),IF(M558="PLACED",((((N558-1)*J558)*'results log'!$B$2)-'results log'!$B$2),IF(J558=0,-'results log'!$B$2,IF(J558=0,-'results log'!$B$2,-('results log'!$B$2*2)))))))*E558))</f>
        <v>0</v>
      </c>
      <c r="R558" s="27">
        <f>IF(ISBLANK(M558),,IF(U558&lt;&gt;1,((IF(M558="WON-EW",(((K558-1)*'results log'!$B$2)*(1-$B$3))+(((L558-1)*'results log'!$B$2)*(1-$B$3)),IF(M558="WON",(((K558-1)*'results log'!$B$2)*(1-$B$3)),IF(M558="PLACED",(((L558-1)*'results log'!$B$2)*(1-$B$3))-'results log'!$B$2,IF(J558=0,-'results log'!$B$2,-('results log'!$B$2*2))))))*E558),0))</f>
        <v>0</v>
      </c>
      <c r="U558">
        <f t="shared" si="17"/>
        <v>1</v>
      </c>
    </row>
    <row r="559" spans="8:21" ht="16" x14ac:dyDescent="0.2">
      <c r="H559" s="22"/>
      <c r="I559" s="22"/>
      <c r="J559" s="22"/>
      <c r="M559" s="17"/>
      <c r="N559" s="26">
        <f>((G559-1)*(1-(IF(H559="no",0,'results log'!$B$3)))+1)</f>
        <v>5.0000000000000044E-2</v>
      </c>
      <c r="O559" s="26">
        <f t="shared" si="18"/>
        <v>0</v>
      </c>
      <c r="P559" s="28">
        <f>IF(ISBLANK(M559),,IF(ISBLANK(F559),,(IF(M559="WON-EW",((((F559-1)*J559)*'results log'!$B$2)+('results log'!$B$2*(F559-1))),IF(M559="WON",((((F559-1)*J559)*'results log'!$B$2)+('results log'!$B$2*(F559-1))),IF(M559="PLACED",((((F559-1)*J559)*'results log'!$B$2)-'results log'!$B$2),IF(J559=0,-'results log'!$B$2,IF(J559=0,-'results log'!$B$2,-('results log'!$B$2*2)))))))*E559))</f>
        <v>0</v>
      </c>
      <c r="Q559" s="27">
        <f>IF(ISBLANK(M559),,IF(ISBLANK(G559),,(IF(M559="WON-EW",((((N559-1)*J559)*'results log'!$B$2)+('results log'!$B$2*(N559-1))),IF(M559="WON",((((N559-1)*J559)*'results log'!$B$2)+('results log'!$B$2*(N559-1))),IF(M559="PLACED",((((N559-1)*J559)*'results log'!$B$2)-'results log'!$B$2),IF(J559=0,-'results log'!$B$2,IF(J559=0,-'results log'!$B$2,-('results log'!$B$2*2)))))))*E559))</f>
        <v>0</v>
      </c>
      <c r="R559" s="27">
        <f>IF(ISBLANK(M559),,IF(U559&lt;&gt;1,((IF(M559="WON-EW",(((K559-1)*'results log'!$B$2)*(1-$B$3))+(((L559-1)*'results log'!$B$2)*(1-$B$3)),IF(M559="WON",(((K559-1)*'results log'!$B$2)*(1-$B$3)),IF(M559="PLACED",(((L559-1)*'results log'!$B$2)*(1-$B$3))-'results log'!$B$2,IF(J559=0,-'results log'!$B$2,-('results log'!$B$2*2))))))*E559),0))</f>
        <v>0</v>
      </c>
      <c r="U559">
        <f t="shared" si="17"/>
        <v>1</v>
      </c>
    </row>
    <row r="560" spans="8:21" ht="16" x14ac:dyDescent="0.2">
      <c r="H560" s="22"/>
      <c r="I560" s="22"/>
      <c r="J560" s="22"/>
      <c r="M560" s="17"/>
      <c r="N560" s="26">
        <f>((G560-1)*(1-(IF(H560="no",0,'results log'!$B$3)))+1)</f>
        <v>5.0000000000000044E-2</v>
      </c>
      <c r="O560" s="26">
        <f t="shared" si="18"/>
        <v>0</v>
      </c>
      <c r="P560" s="28">
        <f>IF(ISBLANK(M560),,IF(ISBLANK(F560),,(IF(M560="WON-EW",((((F560-1)*J560)*'results log'!$B$2)+('results log'!$B$2*(F560-1))),IF(M560="WON",((((F560-1)*J560)*'results log'!$B$2)+('results log'!$B$2*(F560-1))),IF(M560="PLACED",((((F560-1)*J560)*'results log'!$B$2)-'results log'!$B$2),IF(J560=0,-'results log'!$B$2,IF(J560=0,-'results log'!$B$2,-('results log'!$B$2*2)))))))*E560))</f>
        <v>0</v>
      </c>
      <c r="Q560" s="27">
        <f>IF(ISBLANK(M560),,IF(ISBLANK(G560),,(IF(M560="WON-EW",((((N560-1)*J560)*'results log'!$B$2)+('results log'!$B$2*(N560-1))),IF(M560="WON",((((N560-1)*J560)*'results log'!$B$2)+('results log'!$B$2*(N560-1))),IF(M560="PLACED",((((N560-1)*J560)*'results log'!$B$2)-'results log'!$B$2),IF(J560=0,-'results log'!$B$2,IF(J560=0,-'results log'!$B$2,-('results log'!$B$2*2)))))))*E560))</f>
        <v>0</v>
      </c>
      <c r="R560" s="27">
        <f>IF(ISBLANK(M560),,IF(U560&lt;&gt;1,((IF(M560="WON-EW",(((K560-1)*'results log'!$B$2)*(1-$B$3))+(((L560-1)*'results log'!$B$2)*(1-$B$3)),IF(M560="WON",(((K560-1)*'results log'!$B$2)*(1-$B$3)),IF(M560="PLACED",(((L560-1)*'results log'!$B$2)*(1-$B$3))-'results log'!$B$2,IF(J560=0,-'results log'!$B$2,-('results log'!$B$2*2))))))*E560),0))</f>
        <v>0</v>
      </c>
      <c r="U560">
        <f t="shared" si="17"/>
        <v>1</v>
      </c>
    </row>
    <row r="561" spans="8:21" ht="16" x14ac:dyDescent="0.2">
      <c r="H561" s="22"/>
      <c r="I561" s="22"/>
      <c r="J561" s="22"/>
      <c r="M561" s="17"/>
      <c r="N561" s="26">
        <f>((G561-1)*(1-(IF(H561="no",0,'results log'!$B$3)))+1)</f>
        <v>5.0000000000000044E-2</v>
      </c>
      <c r="O561" s="26">
        <f t="shared" si="18"/>
        <v>0</v>
      </c>
      <c r="P561" s="28">
        <f>IF(ISBLANK(M561),,IF(ISBLANK(F561),,(IF(M561="WON-EW",((((F561-1)*J561)*'results log'!$B$2)+('results log'!$B$2*(F561-1))),IF(M561="WON",((((F561-1)*J561)*'results log'!$B$2)+('results log'!$B$2*(F561-1))),IF(M561="PLACED",((((F561-1)*J561)*'results log'!$B$2)-'results log'!$B$2),IF(J561=0,-'results log'!$B$2,IF(J561=0,-'results log'!$B$2,-('results log'!$B$2*2)))))))*E561))</f>
        <v>0</v>
      </c>
      <c r="Q561" s="27">
        <f>IF(ISBLANK(M561),,IF(ISBLANK(G561),,(IF(M561="WON-EW",((((N561-1)*J561)*'results log'!$B$2)+('results log'!$B$2*(N561-1))),IF(M561="WON",((((N561-1)*J561)*'results log'!$B$2)+('results log'!$B$2*(N561-1))),IF(M561="PLACED",((((N561-1)*J561)*'results log'!$B$2)-'results log'!$B$2),IF(J561=0,-'results log'!$B$2,IF(J561=0,-'results log'!$B$2,-('results log'!$B$2*2)))))))*E561))</f>
        <v>0</v>
      </c>
      <c r="R561" s="27">
        <f>IF(ISBLANK(M561),,IF(U561&lt;&gt;1,((IF(M561="WON-EW",(((K561-1)*'results log'!$B$2)*(1-$B$3))+(((L561-1)*'results log'!$B$2)*(1-$B$3)),IF(M561="WON",(((K561-1)*'results log'!$B$2)*(1-$B$3)),IF(M561="PLACED",(((L561-1)*'results log'!$B$2)*(1-$B$3))-'results log'!$B$2,IF(J561=0,-'results log'!$B$2,-('results log'!$B$2*2))))))*E561),0))</f>
        <v>0</v>
      </c>
      <c r="U561">
        <f t="shared" si="17"/>
        <v>1</v>
      </c>
    </row>
    <row r="562" spans="8:21" ht="16" x14ac:dyDescent="0.2">
      <c r="H562" s="22"/>
      <c r="I562" s="22"/>
      <c r="J562" s="22"/>
      <c r="M562" s="17"/>
      <c r="N562" s="26">
        <f>((G562-1)*(1-(IF(H562="no",0,'results log'!$B$3)))+1)</f>
        <v>5.0000000000000044E-2</v>
      </c>
      <c r="O562" s="26">
        <f t="shared" si="18"/>
        <v>0</v>
      </c>
      <c r="P562" s="28">
        <f>IF(ISBLANK(M562),,IF(ISBLANK(F562),,(IF(M562="WON-EW",((((F562-1)*J562)*'results log'!$B$2)+('results log'!$B$2*(F562-1))),IF(M562="WON",((((F562-1)*J562)*'results log'!$B$2)+('results log'!$B$2*(F562-1))),IF(M562="PLACED",((((F562-1)*J562)*'results log'!$B$2)-'results log'!$B$2),IF(J562=0,-'results log'!$B$2,IF(J562=0,-'results log'!$B$2,-('results log'!$B$2*2)))))))*E562))</f>
        <v>0</v>
      </c>
      <c r="Q562" s="27">
        <f>IF(ISBLANK(M562),,IF(ISBLANK(G562),,(IF(M562="WON-EW",((((N562-1)*J562)*'results log'!$B$2)+('results log'!$B$2*(N562-1))),IF(M562="WON",((((N562-1)*J562)*'results log'!$B$2)+('results log'!$B$2*(N562-1))),IF(M562="PLACED",((((N562-1)*J562)*'results log'!$B$2)-'results log'!$B$2),IF(J562=0,-'results log'!$B$2,IF(J562=0,-'results log'!$B$2,-('results log'!$B$2*2)))))))*E562))</f>
        <v>0</v>
      </c>
      <c r="R562" s="27">
        <f>IF(ISBLANK(M562),,IF(U562&lt;&gt;1,((IF(M562="WON-EW",(((K562-1)*'results log'!$B$2)*(1-$B$3))+(((L562-1)*'results log'!$B$2)*(1-$B$3)),IF(M562="WON",(((K562-1)*'results log'!$B$2)*(1-$B$3)),IF(M562="PLACED",(((L562-1)*'results log'!$B$2)*(1-$B$3))-'results log'!$B$2,IF(J562=0,-'results log'!$B$2,-('results log'!$B$2*2))))))*E562),0))</f>
        <v>0</v>
      </c>
      <c r="U562">
        <f t="shared" si="17"/>
        <v>1</v>
      </c>
    </row>
    <row r="563" spans="8:21" ht="16" x14ac:dyDescent="0.2">
      <c r="H563" s="22"/>
      <c r="I563" s="22"/>
      <c r="J563" s="22"/>
      <c r="M563" s="17"/>
      <c r="N563" s="26">
        <f>((G563-1)*(1-(IF(H563="no",0,'results log'!$B$3)))+1)</f>
        <v>5.0000000000000044E-2</v>
      </c>
      <c r="O563" s="26">
        <f t="shared" si="18"/>
        <v>0</v>
      </c>
      <c r="P563" s="28">
        <f>IF(ISBLANK(M563),,IF(ISBLANK(F563),,(IF(M563="WON-EW",((((F563-1)*J563)*'results log'!$B$2)+('results log'!$B$2*(F563-1))),IF(M563="WON",((((F563-1)*J563)*'results log'!$B$2)+('results log'!$B$2*(F563-1))),IF(M563="PLACED",((((F563-1)*J563)*'results log'!$B$2)-'results log'!$B$2),IF(J563=0,-'results log'!$B$2,IF(J563=0,-'results log'!$B$2,-('results log'!$B$2*2)))))))*E563))</f>
        <v>0</v>
      </c>
      <c r="Q563" s="27">
        <f>IF(ISBLANK(M563),,IF(ISBLANK(G563),,(IF(M563="WON-EW",((((N563-1)*J563)*'results log'!$B$2)+('results log'!$B$2*(N563-1))),IF(M563="WON",((((N563-1)*J563)*'results log'!$B$2)+('results log'!$B$2*(N563-1))),IF(M563="PLACED",((((N563-1)*J563)*'results log'!$B$2)-'results log'!$B$2),IF(J563=0,-'results log'!$B$2,IF(J563=0,-'results log'!$B$2,-('results log'!$B$2*2)))))))*E563))</f>
        <v>0</v>
      </c>
      <c r="R563" s="27">
        <f>IF(ISBLANK(M563),,IF(U563&lt;&gt;1,((IF(M563="WON-EW",(((K563-1)*'results log'!$B$2)*(1-$B$3))+(((L563-1)*'results log'!$B$2)*(1-$B$3)),IF(M563="WON",(((K563-1)*'results log'!$B$2)*(1-$B$3)),IF(M563="PLACED",(((L563-1)*'results log'!$B$2)*(1-$B$3))-'results log'!$B$2,IF(J563=0,-'results log'!$B$2,-('results log'!$B$2*2))))))*E563),0))</f>
        <v>0</v>
      </c>
      <c r="U563">
        <f t="shared" si="17"/>
        <v>1</v>
      </c>
    </row>
    <row r="564" spans="8:21" ht="16" x14ac:dyDescent="0.2">
      <c r="H564" s="22"/>
      <c r="I564" s="22"/>
      <c r="J564" s="22"/>
      <c r="M564" s="17"/>
      <c r="N564" s="26">
        <f>((G564-1)*(1-(IF(H564="no",0,'results log'!$B$3)))+1)</f>
        <v>5.0000000000000044E-2</v>
      </c>
      <c r="O564" s="26">
        <f t="shared" si="18"/>
        <v>0</v>
      </c>
      <c r="P564" s="28">
        <f>IF(ISBLANK(M564),,IF(ISBLANK(F564),,(IF(M564="WON-EW",((((F564-1)*J564)*'results log'!$B$2)+('results log'!$B$2*(F564-1))),IF(M564="WON",((((F564-1)*J564)*'results log'!$B$2)+('results log'!$B$2*(F564-1))),IF(M564="PLACED",((((F564-1)*J564)*'results log'!$B$2)-'results log'!$B$2),IF(J564=0,-'results log'!$B$2,IF(J564=0,-'results log'!$B$2,-('results log'!$B$2*2)))))))*E564))</f>
        <v>0</v>
      </c>
      <c r="Q564" s="27">
        <f>IF(ISBLANK(M564),,IF(ISBLANK(G564),,(IF(M564="WON-EW",((((N564-1)*J564)*'results log'!$B$2)+('results log'!$B$2*(N564-1))),IF(M564="WON",((((N564-1)*J564)*'results log'!$B$2)+('results log'!$B$2*(N564-1))),IF(M564="PLACED",((((N564-1)*J564)*'results log'!$B$2)-'results log'!$B$2),IF(J564=0,-'results log'!$B$2,IF(J564=0,-'results log'!$B$2,-('results log'!$B$2*2)))))))*E564))</f>
        <v>0</v>
      </c>
      <c r="R564" s="27">
        <f>IF(ISBLANK(M564),,IF(U564&lt;&gt;1,((IF(M564="WON-EW",(((K564-1)*'results log'!$B$2)*(1-$B$3))+(((L564-1)*'results log'!$B$2)*(1-$B$3)),IF(M564="WON",(((K564-1)*'results log'!$B$2)*(1-$B$3)),IF(M564="PLACED",(((L564-1)*'results log'!$B$2)*(1-$B$3))-'results log'!$B$2,IF(J564=0,-'results log'!$B$2,-('results log'!$B$2*2))))))*E564),0))</f>
        <v>0</v>
      </c>
      <c r="U564">
        <f t="shared" si="17"/>
        <v>1</v>
      </c>
    </row>
    <row r="565" spans="8:21" ht="16" x14ac:dyDescent="0.2">
      <c r="H565" s="22"/>
      <c r="I565" s="22"/>
      <c r="J565" s="22"/>
      <c r="M565" s="17"/>
      <c r="N565" s="26">
        <f>((G565-1)*(1-(IF(H565="no",0,'results log'!$B$3)))+1)</f>
        <v>5.0000000000000044E-2</v>
      </c>
      <c r="O565" s="26">
        <f t="shared" si="18"/>
        <v>0</v>
      </c>
      <c r="P565" s="28">
        <f>IF(ISBLANK(M565),,IF(ISBLANK(F565),,(IF(M565="WON-EW",((((F565-1)*J565)*'results log'!$B$2)+('results log'!$B$2*(F565-1))),IF(M565="WON",((((F565-1)*J565)*'results log'!$B$2)+('results log'!$B$2*(F565-1))),IF(M565="PLACED",((((F565-1)*J565)*'results log'!$B$2)-'results log'!$B$2),IF(J565=0,-'results log'!$B$2,IF(J565=0,-'results log'!$B$2,-('results log'!$B$2*2)))))))*E565))</f>
        <v>0</v>
      </c>
      <c r="Q565" s="27">
        <f>IF(ISBLANK(M565),,IF(ISBLANK(G565),,(IF(M565="WON-EW",((((N565-1)*J565)*'results log'!$B$2)+('results log'!$B$2*(N565-1))),IF(M565="WON",((((N565-1)*J565)*'results log'!$B$2)+('results log'!$B$2*(N565-1))),IF(M565="PLACED",((((N565-1)*J565)*'results log'!$B$2)-'results log'!$B$2),IF(J565=0,-'results log'!$B$2,IF(J565=0,-'results log'!$B$2,-('results log'!$B$2*2)))))))*E565))</f>
        <v>0</v>
      </c>
      <c r="R565" s="27">
        <f>IF(ISBLANK(M565),,IF(U565&lt;&gt;1,((IF(M565="WON-EW",(((K565-1)*'results log'!$B$2)*(1-$B$3))+(((L565-1)*'results log'!$B$2)*(1-$B$3)),IF(M565="WON",(((K565-1)*'results log'!$B$2)*(1-$B$3)),IF(M565="PLACED",(((L565-1)*'results log'!$B$2)*(1-$B$3))-'results log'!$B$2,IF(J565=0,-'results log'!$B$2,-('results log'!$B$2*2))))))*E565),0))</f>
        <v>0</v>
      </c>
      <c r="U565">
        <f t="shared" si="17"/>
        <v>1</v>
      </c>
    </row>
    <row r="566" spans="8:21" ht="16" x14ac:dyDescent="0.2">
      <c r="H566" s="22"/>
      <c r="I566" s="22"/>
      <c r="J566" s="22"/>
      <c r="M566" s="17"/>
      <c r="N566" s="26">
        <f>((G566-1)*(1-(IF(H566="no",0,'results log'!$B$3)))+1)</f>
        <v>5.0000000000000044E-2</v>
      </c>
      <c r="O566" s="26">
        <f t="shared" si="18"/>
        <v>0</v>
      </c>
      <c r="P566" s="28">
        <f>IF(ISBLANK(M566),,IF(ISBLANK(F566),,(IF(M566="WON-EW",((((F566-1)*J566)*'results log'!$B$2)+('results log'!$B$2*(F566-1))),IF(M566="WON",((((F566-1)*J566)*'results log'!$B$2)+('results log'!$B$2*(F566-1))),IF(M566="PLACED",((((F566-1)*J566)*'results log'!$B$2)-'results log'!$B$2),IF(J566=0,-'results log'!$B$2,IF(J566=0,-'results log'!$B$2,-('results log'!$B$2*2)))))))*E566))</f>
        <v>0</v>
      </c>
      <c r="Q566" s="27">
        <f>IF(ISBLANK(M566),,IF(ISBLANK(G566),,(IF(M566="WON-EW",((((N566-1)*J566)*'results log'!$B$2)+('results log'!$B$2*(N566-1))),IF(M566="WON",((((N566-1)*J566)*'results log'!$B$2)+('results log'!$B$2*(N566-1))),IF(M566="PLACED",((((N566-1)*J566)*'results log'!$B$2)-'results log'!$B$2),IF(J566=0,-'results log'!$B$2,IF(J566=0,-'results log'!$B$2,-('results log'!$B$2*2)))))))*E566))</f>
        <v>0</v>
      </c>
      <c r="R566" s="27">
        <f>IF(ISBLANK(M566),,IF(U566&lt;&gt;1,((IF(M566="WON-EW",(((K566-1)*'results log'!$B$2)*(1-$B$3))+(((L566-1)*'results log'!$B$2)*(1-$B$3)),IF(M566="WON",(((K566-1)*'results log'!$B$2)*(1-$B$3)),IF(M566="PLACED",(((L566-1)*'results log'!$B$2)*(1-$B$3))-'results log'!$B$2,IF(J566=0,-'results log'!$B$2,-('results log'!$B$2*2))))))*E566),0))</f>
        <v>0</v>
      </c>
      <c r="U566">
        <f t="shared" si="17"/>
        <v>1</v>
      </c>
    </row>
    <row r="567" spans="8:21" ht="16" x14ac:dyDescent="0.2">
      <c r="H567" s="22"/>
      <c r="I567" s="22"/>
      <c r="J567" s="22"/>
      <c r="M567" s="17"/>
      <c r="N567" s="26">
        <f>((G567-1)*(1-(IF(H567="no",0,'results log'!$B$3)))+1)</f>
        <v>5.0000000000000044E-2</v>
      </c>
      <c r="O567" s="26">
        <f t="shared" si="18"/>
        <v>0</v>
      </c>
      <c r="P567" s="28">
        <f>IF(ISBLANK(M567),,IF(ISBLANK(F567),,(IF(M567="WON-EW",((((F567-1)*J567)*'results log'!$B$2)+('results log'!$B$2*(F567-1))),IF(M567="WON",((((F567-1)*J567)*'results log'!$B$2)+('results log'!$B$2*(F567-1))),IF(M567="PLACED",((((F567-1)*J567)*'results log'!$B$2)-'results log'!$B$2),IF(J567=0,-'results log'!$B$2,IF(J567=0,-'results log'!$B$2,-('results log'!$B$2*2)))))))*E567))</f>
        <v>0</v>
      </c>
      <c r="Q567" s="27">
        <f>IF(ISBLANK(M567),,IF(ISBLANK(G567),,(IF(M567="WON-EW",((((N567-1)*J567)*'results log'!$B$2)+('results log'!$B$2*(N567-1))),IF(M567="WON",((((N567-1)*J567)*'results log'!$B$2)+('results log'!$B$2*(N567-1))),IF(M567="PLACED",((((N567-1)*J567)*'results log'!$B$2)-'results log'!$B$2),IF(J567=0,-'results log'!$B$2,IF(J567=0,-'results log'!$B$2,-('results log'!$B$2*2)))))))*E567))</f>
        <v>0</v>
      </c>
      <c r="R567" s="27">
        <f>IF(ISBLANK(M567),,IF(U567&lt;&gt;1,((IF(M567="WON-EW",(((K567-1)*'results log'!$B$2)*(1-$B$3))+(((L567-1)*'results log'!$B$2)*(1-$B$3)),IF(M567="WON",(((K567-1)*'results log'!$B$2)*(1-$B$3)),IF(M567="PLACED",(((L567-1)*'results log'!$B$2)*(1-$B$3))-'results log'!$B$2,IF(J567=0,-'results log'!$B$2,-('results log'!$B$2*2))))))*E567),0))</f>
        <v>0</v>
      </c>
      <c r="U567">
        <f t="shared" si="17"/>
        <v>1</v>
      </c>
    </row>
    <row r="568" spans="8:21" ht="16" x14ac:dyDescent="0.2">
      <c r="H568" s="22"/>
      <c r="I568" s="22"/>
      <c r="J568" s="22"/>
      <c r="M568" s="17"/>
      <c r="N568" s="26">
        <f>((G568-1)*(1-(IF(H568="no",0,'results log'!$B$3)))+1)</f>
        <v>5.0000000000000044E-2</v>
      </c>
      <c r="O568" s="26">
        <f t="shared" si="18"/>
        <v>0</v>
      </c>
      <c r="P568" s="28">
        <f>IF(ISBLANK(M568),,IF(ISBLANK(F568),,(IF(M568="WON-EW",((((F568-1)*J568)*'results log'!$B$2)+('results log'!$B$2*(F568-1))),IF(M568="WON",((((F568-1)*J568)*'results log'!$B$2)+('results log'!$B$2*(F568-1))),IF(M568="PLACED",((((F568-1)*J568)*'results log'!$B$2)-'results log'!$B$2),IF(J568=0,-'results log'!$B$2,IF(J568=0,-'results log'!$B$2,-('results log'!$B$2*2)))))))*E568))</f>
        <v>0</v>
      </c>
      <c r="Q568" s="27">
        <f>IF(ISBLANK(M568),,IF(ISBLANK(G568),,(IF(M568="WON-EW",((((N568-1)*J568)*'results log'!$B$2)+('results log'!$B$2*(N568-1))),IF(M568="WON",((((N568-1)*J568)*'results log'!$B$2)+('results log'!$B$2*(N568-1))),IF(M568="PLACED",((((N568-1)*J568)*'results log'!$B$2)-'results log'!$B$2),IF(J568=0,-'results log'!$B$2,IF(J568=0,-'results log'!$B$2,-('results log'!$B$2*2)))))))*E568))</f>
        <v>0</v>
      </c>
      <c r="R568" s="27">
        <f>IF(ISBLANK(M568),,IF(U568&lt;&gt;1,((IF(M568="WON-EW",(((K568-1)*'results log'!$B$2)*(1-$B$3))+(((L568-1)*'results log'!$B$2)*(1-$B$3)),IF(M568="WON",(((K568-1)*'results log'!$B$2)*(1-$B$3)),IF(M568="PLACED",(((L568-1)*'results log'!$B$2)*(1-$B$3))-'results log'!$B$2,IF(J568=0,-'results log'!$B$2,-('results log'!$B$2*2))))))*E568),0))</f>
        <v>0</v>
      </c>
      <c r="U568">
        <f t="shared" si="17"/>
        <v>1</v>
      </c>
    </row>
    <row r="569" spans="8:21" ht="16" x14ac:dyDescent="0.2">
      <c r="H569" s="22"/>
      <c r="I569" s="22"/>
      <c r="J569" s="22"/>
      <c r="M569" s="17"/>
      <c r="N569" s="26">
        <f>((G569-1)*(1-(IF(H569="no",0,'results log'!$B$3)))+1)</f>
        <v>5.0000000000000044E-2</v>
      </c>
      <c r="O569" s="26">
        <f t="shared" si="18"/>
        <v>0</v>
      </c>
      <c r="P569" s="28">
        <f>IF(ISBLANK(M569),,IF(ISBLANK(F569),,(IF(M569="WON-EW",((((F569-1)*J569)*'results log'!$B$2)+('results log'!$B$2*(F569-1))),IF(M569="WON",((((F569-1)*J569)*'results log'!$B$2)+('results log'!$B$2*(F569-1))),IF(M569="PLACED",((((F569-1)*J569)*'results log'!$B$2)-'results log'!$B$2),IF(J569=0,-'results log'!$B$2,IF(J569=0,-'results log'!$B$2,-('results log'!$B$2*2)))))))*E569))</f>
        <v>0</v>
      </c>
      <c r="Q569" s="27">
        <f>IF(ISBLANK(M569),,IF(ISBLANK(G569),,(IF(M569="WON-EW",((((N569-1)*J569)*'results log'!$B$2)+('results log'!$B$2*(N569-1))),IF(M569="WON",((((N569-1)*J569)*'results log'!$B$2)+('results log'!$B$2*(N569-1))),IF(M569="PLACED",((((N569-1)*J569)*'results log'!$B$2)-'results log'!$B$2),IF(J569=0,-'results log'!$B$2,IF(J569=0,-'results log'!$B$2,-('results log'!$B$2*2)))))))*E569))</f>
        <v>0</v>
      </c>
      <c r="R569" s="27">
        <f>IF(ISBLANK(M569),,IF(U569&lt;&gt;1,((IF(M569="WON-EW",(((K569-1)*'results log'!$B$2)*(1-$B$3))+(((L569-1)*'results log'!$B$2)*(1-$B$3)),IF(M569="WON",(((K569-1)*'results log'!$B$2)*(1-$B$3)),IF(M569="PLACED",(((L569-1)*'results log'!$B$2)*(1-$B$3))-'results log'!$B$2,IF(J569=0,-'results log'!$B$2,-('results log'!$B$2*2))))))*E569),0))</f>
        <v>0</v>
      </c>
      <c r="U569">
        <f t="shared" si="17"/>
        <v>1</v>
      </c>
    </row>
    <row r="570" spans="8:21" ht="16" x14ac:dyDescent="0.2">
      <c r="H570" s="22"/>
      <c r="I570" s="22"/>
      <c r="J570" s="22"/>
      <c r="M570" s="17"/>
      <c r="N570" s="26">
        <f>((G570-1)*(1-(IF(H570="no",0,'results log'!$B$3)))+1)</f>
        <v>5.0000000000000044E-2</v>
      </c>
      <c r="O570" s="26">
        <f t="shared" si="18"/>
        <v>0</v>
      </c>
      <c r="P570" s="28">
        <f>IF(ISBLANK(M570),,IF(ISBLANK(F570),,(IF(M570="WON-EW",((((F570-1)*J570)*'results log'!$B$2)+('results log'!$B$2*(F570-1))),IF(M570="WON",((((F570-1)*J570)*'results log'!$B$2)+('results log'!$B$2*(F570-1))),IF(M570="PLACED",((((F570-1)*J570)*'results log'!$B$2)-'results log'!$B$2),IF(J570=0,-'results log'!$B$2,IF(J570=0,-'results log'!$B$2,-('results log'!$B$2*2)))))))*E570))</f>
        <v>0</v>
      </c>
      <c r="Q570" s="27">
        <f>IF(ISBLANK(M570),,IF(ISBLANK(G570),,(IF(M570="WON-EW",((((N570-1)*J570)*'results log'!$B$2)+('results log'!$B$2*(N570-1))),IF(M570="WON",((((N570-1)*J570)*'results log'!$B$2)+('results log'!$B$2*(N570-1))),IF(M570="PLACED",((((N570-1)*J570)*'results log'!$B$2)-'results log'!$B$2),IF(J570=0,-'results log'!$B$2,IF(J570=0,-'results log'!$B$2,-('results log'!$B$2*2)))))))*E570))</f>
        <v>0</v>
      </c>
      <c r="R570" s="27">
        <f>IF(ISBLANK(M570),,IF(U570&lt;&gt;1,((IF(M570="WON-EW",(((K570-1)*'results log'!$B$2)*(1-$B$3))+(((L570-1)*'results log'!$B$2)*(1-$B$3)),IF(M570="WON",(((K570-1)*'results log'!$B$2)*(1-$B$3)),IF(M570="PLACED",(((L570-1)*'results log'!$B$2)*(1-$B$3))-'results log'!$B$2,IF(J570=0,-'results log'!$B$2,-('results log'!$B$2*2))))))*E570),0))</f>
        <v>0</v>
      </c>
      <c r="U570">
        <f t="shared" si="17"/>
        <v>1</v>
      </c>
    </row>
    <row r="571" spans="8:21" ht="16" x14ac:dyDescent="0.2">
      <c r="H571" s="22"/>
      <c r="I571" s="22"/>
      <c r="J571" s="22"/>
      <c r="M571" s="17"/>
      <c r="N571" s="26">
        <f>((G571-1)*(1-(IF(H571="no",0,'results log'!$B$3)))+1)</f>
        <v>5.0000000000000044E-2</v>
      </c>
      <c r="O571" s="26">
        <f t="shared" si="18"/>
        <v>0</v>
      </c>
      <c r="P571" s="28">
        <f>IF(ISBLANK(M571),,IF(ISBLANK(F571),,(IF(M571="WON-EW",((((F571-1)*J571)*'results log'!$B$2)+('results log'!$B$2*(F571-1))),IF(M571="WON",((((F571-1)*J571)*'results log'!$B$2)+('results log'!$B$2*(F571-1))),IF(M571="PLACED",((((F571-1)*J571)*'results log'!$B$2)-'results log'!$B$2),IF(J571=0,-'results log'!$B$2,IF(J571=0,-'results log'!$B$2,-('results log'!$B$2*2)))))))*E571))</f>
        <v>0</v>
      </c>
      <c r="Q571" s="27">
        <f>IF(ISBLANK(M571),,IF(ISBLANK(G571),,(IF(M571="WON-EW",((((N571-1)*J571)*'results log'!$B$2)+('results log'!$B$2*(N571-1))),IF(M571="WON",((((N571-1)*J571)*'results log'!$B$2)+('results log'!$B$2*(N571-1))),IF(M571="PLACED",((((N571-1)*J571)*'results log'!$B$2)-'results log'!$B$2),IF(J571=0,-'results log'!$B$2,IF(J571=0,-'results log'!$B$2,-('results log'!$B$2*2)))))))*E571))</f>
        <v>0</v>
      </c>
      <c r="R571" s="27">
        <f>IF(ISBLANK(M571),,IF(U571&lt;&gt;1,((IF(M571="WON-EW",(((K571-1)*'results log'!$B$2)*(1-$B$3))+(((L571-1)*'results log'!$B$2)*(1-$B$3)),IF(M571="WON",(((K571-1)*'results log'!$B$2)*(1-$B$3)),IF(M571="PLACED",(((L571-1)*'results log'!$B$2)*(1-$B$3))-'results log'!$B$2,IF(J571=0,-'results log'!$B$2,-('results log'!$B$2*2))))))*E571),0))</f>
        <v>0</v>
      </c>
      <c r="U571">
        <f t="shared" si="17"/>
        <v>1</v>
      </c>
    </row>
    <row r="572" spans="8:21" ht="16" x14ac:dyDescent="0.2">
      <c r="H572" s="22"/>
      <c r="I572" s="22"/>
      <c r="J572" s="22"/>
      <c r="M572" s="17"/>
      <c r="N572" s="26">
        <f>((G572-1)*(1-(IF(H572="no",0,'results log'!$B$3)))+1)</f>
        <v>5.0000000000000044E-2</v>
      </c>
      <c r="O572" s="26">
        <f t="shared" si="18"/>
        <v>0</v>
      </c>
      <c r="P572" s="28">
        <f>IF(ISBLANK(M572),,IF(ISBLANK(F572),,(IF(M572="WON-EW",((((F572-1)*J572)*'results log'!$B$2)+('results log'!$B$2*(F572-1))),IF(M572="WON",((((F572-1)*J572)*'results log'!$B$2)+('results log'!$B$2*(F572-1))),IF(M572="PLACED",((((F572-1)*J572)*'results log'!$B$2)-'results log'!$B$2),IF(J572=0,-'results log'!$B$2,IF(J572=0,-'results log'!$B$2,-('results log'!$B$2*2)))))))*E572))</f>
        <v>0</v>
      </c>
      <c r="Q572" s="27">
        <f>IF(ISBLANK(M572),,IF(ISBLANK(G572),,(IF(M572="WON-EW",((((N572-1)*J572)*'results log'!$B$2)+('results log'!$B$2*(N572-1))),IF(M572="WON",((((N572-1)*J572)*'results log'!$B$2)+('results log'!$B$2*(N572-1))),IF(M572="PLACED",((((N572-1)*J572)*'results log'!$B$2)-'results log'!$B$2),IF(J572=0,-'results log'!$B$2,IF(J572=0,-'results log'!$B$2,-('results log'!$B$2*2)))))))*E572))</f>
        <v>0</v>
      </c>
      <c r="R572" s="27">
        <f>IF(ISBLANK(M572),,IF(U572&lt;&gt;1,((IF(M572="WON-EW",(((K572-1)*'results log'!$B$2)*(1-$B$3))+(((L572-1)*'results log'!$B$2)*(1-$B$3)),IF(M572="WON",(((K572-1)*'results log'!$B$2)*(1-$B$3)),IF(M572="PLACED",(((L572-1)*'results log'!$B$2)*(1-$B$3))-'results log'!$B$2,IF(J572=0,-'results log'!$B$2,-('results log'!$B$2*2))))))*E572),0))</f>
        <v>0</v>
      </c>
      <c r="U572">
        <f t="shared" si="17"/>
        <v>1</v>
      </c>
    </row>
    <row r="573" spans="8:21" ht="16" x14ac:dyDescent="0.2">
      <c r="H573" s="22"/>
      <c r="I573" s="22"/>
      <c r="J573" s="22"/>
      <c r="M573" s="17"/>
      <c r="N573" s="26">
        <f>((G573-1)*(1-(IF(H573="no",0,'results log'!$B$3)))+1)</f>
        <v>5.0000000000000044E-2</v>
      </c>
      <c r="O573" s="26">
        <f t="shared" si="18"/>
        <v>0</v>
      </c>
      <c r="P573" s="28">
        <f>IF(ISBLANK(M573),,IF(ISBLANK(F573),,(IF(M573="WON-EW",((((F573-1)*J573)*'results log'!$B$2)+('results log'!$B$2*(F573-1))),IF(M573="WON",((((F573-1)*J573)*'results log'!$B$2)+('results log'!$B$2*(F573-1))),IF(M573="PLACED",((((F573-1)*J573)*'results log'!$B$2)-'results log'!$B$2),IF(J573=0,-'results log'!$B$2,IF(J573=0,-'results log'!$B$2,-('results log'!$B$2*2)))))))*E573))</f>
        <v>0</v>
      </c>
      <c r="Q573" s="27">
        <f>IF(ISBLANK(M573),,IF(ISBLANK(G573),,(IF(M573="WON-EW",((((N573-1)*J573)*'results log'!$B$2)+('results log'!$B$2*(N573-1))),IF(M573="WON",((((N573-1)*J573)*'results log'!$B$2)+('results log'!$B$2*(N573-1))),IF(M573="PLACED",((((N573-1)*J573)*'results log'!$B$2)-'results log'!$B$2),IF(J573=0,-'results log'!$B$2,IF(J573=0,-'results log'!$B$2,-('results log'!$B$2*2)))))))*E573))</f>
        <v>0</v>
      </c>
      <c r="R573" s="27">
        <f>IF(ISBLANK(M573),,IF(U573&lt;&gt;1,((IF(M573="WON-EW",(((K573-1)*'results log'!$B$2)*(1-$B$3))+(((L573-1)*'results log'!$B$2)*(1-$B$3)),IF(M573="WON",(((K573-1)*'results log'!$B$2)*(1-$B$3)),IF(M573="PLACED",(((L573-1)*'results log'!$B$2)*(1-$B$3))-'results log'!$B$2,IF(J573=0,-'results log'!$B$2,-('results log'!$B$2*2))))))*E573),0))</f>
        <v>0</v>
      </c>
      <c r="U573">
        <f t="shared" si="17"/>
        <v>1</v>
      </c>
    </row>
    <row r="574" spans="8:21" ht="16" x14ac:dyDescent="0.2">
      <c r="H574" s="22"/>
      <c r="I574" s="22"/>
      <c r="J574" s="22"/>
      <c r="M574" s="17"/>
      <c r="N574" s="26">
        <f>((G574-1)*(1-(IF(H574="no",0,'results log'!$B$3)))+1)</f>
        <v>5.0000000000000044E-2</v>
      </c>
      <c r="O574" s="26">
        <f t="shared" si="18"/>
        <v>0</v>
      </c>
      <c r="P574" s="28">
        <f>IF(ISBLANK(M574),,IF(ISBLANK(F574),,(IF(M574="WON-EW",((((F574-1)*J574)*'results log'!$B$2)+('results log'!$B$2*(F574-1))),IF(M574="WON",((((F574-1)*J574)*'results log'!$B$2)+('results log'!$B$2*(F574-1))),IF(M574="PLACED",((((F574-1)*J574)*'results log'!$B$2)-'results log'!$B$2),IF(J574=0,-'results log'!$B$2,IF(J574=0,-'results log'!$B$2,-('results log'!$B$2*2)))))))*E574))</f>
        <v>0</v>
      </c>
      <c r="Q574" s="27">
        <f>IF(ISBLANK(M574),,IF(ISBLANK(G574),,(IF(M574="WON-EW",((((N574-1)*J574)*'results log'!$B$2)+('results log'!$B$2*(N574-1))),IF(M574="WON",((((N574-1)*J574)*'results log'!$B$2)+('results log'!$B$2*(N574-1))),IF(M574="PLACED",((((N574-1)*J574)*'results log'!$B$2)-'results log'!$B$2),IF(J574=0,-'results log'!$B$2,IF(J574=0,-'results log'!$B$2,-('results log'!$B$2*2)))))))*E574))</f>
        <v>0</v>
      </c>
      <c r="R574" s="27">
        <f>IF(ISBLANK(M574),,IF(U574&lt;&gt;1,((IF(M574="WON-EW",(((K574-1)*'results log'!$B$2)*(1-$B$3))+(((L574-1)*'results log'!$B$2)*(1-$B$3)),IF(M574="WON",(((K574-1)*'results log'!$B$2)*(1-$B$3)),IF(M574="PLACED",(((L574-1)*'results log'!$B$2)*(1-$B$3))-'results log'!$B$2,IF(J574=0,-'results log'!$B$2,-('results log'!$B$2*2))))))*E574),0))</f>
        <v>0</v>
      </c>
      <c r="U574">
        <f t="shared" si="17"/>
        <v>1</v>
      </c>
    </row>
    <row r="575" spans="8:21" ht="16" x14ac:dyDescent="0.2">
      <c r="H575" s="22"/>
      <c r="I575" s="22"/>
      <c r="J575" s="22"/>
      <c r="M575" s="17"/>
      <c r="N575" s="26">
        <f>((G575-1)*(1-(IF(H575="no",0,'results log'!$B$3)))+1)</f>
        <v>5.0000000000000044E-2</v>
      </c>
      <c r="O575" s="26">
        <f t="shared" si="18"/>
        <v>0</v>
      </c>
      <c r="P575" s="28">
        <f>IF(ISBLANK(M575),,IF(ISBLANK(F575),,(IF(M575="WON-EW",((((F575-1)*J575)*'results log'!$B$2)+('results log'!$B$2*(F575-1))),IF(M575="WON",((((F575-1)*J575)*'results log'!$B$2)+('results log'!$B$2*(F575-1))),IF(M575="PLACED",((((F575-1)*J575)*'results log'!$B$2)-'results log'!$B$2),IF(J575=0,-'results log'!$B$2,IF(J575=0,-'results log'!$B$2,-('results log'!$B$2*2)))))))*E575))</f>
        <v>0</v>
      </c>
      <c r="Q575" s="27">
        <f>IF(ISBLANK(M575),,IF(ISBLANK(G575),,(IF(M575="WON-EW",((((N575-1)*J575)*'results log'!$B$2)+('results log'!$B$2*(N575-1))),IF(M575="WON",((((N575-1)*J575)*'results log'!$B$2)+('results log'!$B$2*(N575-1))),IF(M575="PLACED",((((N575-1)*J575)*'results log'!$B$2)-'results log'!$B$2),IF(J575=0,-'results log'!$B$2,IF(J575=0,-'results log'!$B$2,-('results log'!$B$2*2)))))))*E575))</f>
        <v>0</v>
      </c>
      <c r="R575" s="27">
        <f>IF(ISBLANK(M575),,IF(U575&lt;&gt;1,((IF(M575="WON-EW",(((K575-1)*'results log'!$B$2)*(1-$B$3))+(((L575-1)*'results log'!$B$2)*(1-$B$3)),IF(M575="WON",(((K575-1)*'results log'!$B$2)*(1-$B$3)),IF(M575="PLACED",(((L575-1)*'results log'!$B$2)*(1-$B$3))-'results log'!$B$2,IF(J575=0,-'results log'!$B$2,-('results log'!$B$2*2))))))*E575),0))</f>
        <v>0</v>
      </c>
      <c r="U575">
        <f t="shared" si="17"/>
        <v>1</v>
      </c>
    </row>
    <row r="576" spans="8:21" ht="16" x14ac:dyDescent="0.2">
      <c r="H576" s="22"/>
      <c r="I576" s="22"/>
      <c r="J576" s="22"/>
      <c r="M576" s="17"/>
      <c r="N576" s="26">
        <f>((G576-1)*(1-(IF(H576="no",0,'results log'!$B$3)))+1)</f>
        <v>5.0000000000000044E-2</v>
      </c>
      <c r="O576" s="26">
        <f t="shared" si="18"/>
        <v>0</v>
      </c>
      <c r="P576" s="28">
        <f>IF(ISBLANK(M576),,IF(ISBLANK(F576),,(IF(M576="WON-EW",((((F576-1)*J576)*'results log'!$B$2)+('results log'!$B$2*(F576-1))),IF(M576="WON",((((F576-1)*J576)*'results log'!$B$2)+('results log'!$B$2*(F576-1))),IF(M576="PLACED",((((F576-1)*J576)*'results log'!$B$2)-'results log'!$B$2),IF(J576=0,-'results log'!$B$2,IF(J576=0,-'results log'!$B$2,-('results log'!$B$2*2)))))))*E576))</f>
        <v>0</v>
      </c>
      <c r="Q576" s="27">
        <f>IF(ISBLANK(M576),,IF(ISBLANK(G576),,(IF(M576="WON-EW",((((N576-1)*J576)*'results log'!$B$2)+('results log'!$B$2*(N576-1))),IF(M576="WON",((((N576-1)*J576)*'results log'!$B$2)+('results log'!$B$2*(N576-1))),IF(M576="PLACED",((((N576-1)*J576)*'results log'!$B$2)-'results log'!$B$2),IF(J576=0,-'results log'!$B$2,IF(J576=0,-'results log'!$B$2,-('results log'!$B$2*2)))))))*E576))</f>
        <v>0</v>
      </c>
      <c r="R576" s="27">
        <f>IF(ISBLANK(M576),,IF(U576&lt;&gt;1,((IF(M576="WON-EW",(((K576-1)*'results log'!$B$2)*(1-$B$3))+(((L576-1)*'results log'!$B$2)*(1-$B$3)),IF(M576="WON",(((K576-1)*'results log'!$B$2)*(1-$B$3)),IF(M576="PLACED",(((L576-1)*'results log'!$B$2)*(1-$B$3))-'results log'!$B$2,IF(J576=0,-'results log'!$B$2,-('results log'!$B$2*2))))))*E576),0))</f>
        <v>0</v>
      </c>
      <c r="U576">
        <f t="shared" si="17"/>
        <v>1</v>
      </c>
    </row>
    <row r="577" spans="8:21" ht="16" x14ac:dyDescent="0.2">
      <c r="H577" s="22"/>
      <c r="I577" s="22"/>
      <c r="J577" s="22"/>
      <c r="M577" s="17"/>
      <c r="N577" s="26">
        <f>((G577-1)*(1-(IF(H577="no",0,'results log'!$B$3)))+1)</f>
        <v>5.0000000000000044E-2</v>
      </c>
      <c r="O577" s="26">
        <f t="shared" si="18"/>
        <v>0</v>
      </c>
      <c r="P577" s="28">
        <f>IF(ISBLANK(M577),,IF(ISBLANK(F577),,(IF(M577="WON-EW",((((F577-1)*J577)*'results log'!$B$2)+('results log'!$B$2*(F577-1))),IF(M577="WON",((((F577-1)*J577)*'results log'!$B$2)+('results log'!$B$2*(F577-1))),IF(M577="PLACED",((((F577-1)*J577)*'results log'!$B$2)-'results log'!$B$2),IF(J577=0,-'results log'!$B$2,IF(J577=0,-'results log'!$B$2,-('results log'!$B$2*2)))))))*E577))</f>
        <v>0</v>
      </c>
      <c r="Q577" s="27">
        <f>IF(ISBLANK(M577),,IF(ISBLANK(G577),,(IF(M577="WON-EW",((((N577-1)*J577)*'results log'!$B$2)+('results log'!$B$2*(N577-1))),IF(M577="WON",((((N577-1)*J577)*'results log'!$B$2)+('results log'!$B$2*(N577-1))),IF(M577="PLACED",((((N577-1)*J577)*'results log'!$B$2)-'results log'!$B$2),IF(J577=0,-'results log'!$B$2,IF(J577=0,-'results log'!$B$2,-('results log'!$B$2*2)))))))*E577))</f>
        <v>0</v>
      </c>
      <c r="R577" s="27">
        <f>IF(ISBLANK(M577),,IF(U577&lt;&gt;1,((IF(M577="WON-EW",(((K577-1)*'results log'!$B$2)*(1-$B$3))+(((L577-1)*'results log'!$B$2)*(1-$B$3)),IF(M577="WON",(((K577-1)*'results log'!$B$2)*(1-$B$3)),IF(M577="PLACED",(((L577-1)*'results log'!$B$2)*(1-$B$3))-'results log'!$B$2,IF(J577=0,-'results log'!$B$2,-('results log'!$B$2*2))))))*E577),0))</f>
        <v>0</v>
      </c>
      <c r="U577">
        <f t="shared" si="17"/>
        <v>1</v>
      </c>
    </row>
    <row r="578" spans="8:21" ht="16" x14ac:dyDescent="0.2">
      <c r="H578" s="22"/>
      <c r="I578" s="22"/>
      <c r="J578" s="22"/>
      <c r="M578" s="17"/>
      <c r="N578" s="26">
        <f>((G578-1)*(1-(IF(H578="no",0,'results log'!$B$3)))+1)</f>
        <v>5.0000000000000044E-2</v>
      </c>
      <c r="O578" s="26">
        <f t="shared" si="18"/>
        <v>0</v>
      </c>
      <c r="P578" s="28">
        <f>IF(ISBLANK(M578),,IF(ISBLANK(F578),,(IF(M578="WON-EW",((((F578-1)*J578)*'results log'!$B$2)+('results log'!$B$2*(F578-1))),IF(M578="WON",((((F578-1)*J578)*'results log'!$B$2)+('results log'!$B$2*(F578-1))),IF(M578="PLACED",((((F578-1)*J578)*'results log'!$B$2)-'results log'!$B$2),IF(J578=0,-'results log'!$B$2,IF(J578=0,-'results log'!$B$2,-('results log'!$B$2*2)))))))*E578))</f>
        <v>0</v>
      </c>
      <c r="Q578" s="27">
        <f>IF(ISBLANK(M578),,IF(ISBLANK(G578),,(IF(M578="WON-EW",((((N578-1)*J578)*'results log'!$B$2)+('results log'!$B$2*(N578-1))),IF(M578="WON",((((N578-1)*J578)*'results log'!$B$2)+('results log'!$B$2*(N578-1))),IF(M578="PLACED",((((N578-1)*J578)*'results log'!$B$2)-'results log'!$B$2),IF(J578=0,-'results log'!$B$2,IF(J578=0,-'results log'!$B$2,-('results log'!$B$2*2)))))))*E578))</f>
        <v>0</v>
      </c>
      <c r="R578" s="27">
        <f>IF(ISBLANK(M578),,IF(U578&lt;&gt;1,((IF(M578="WON-EW",(((K578-1)*'results log'!$B$2)*(1-$B$3))+(((L578-1)*'results log'!$B$2)*(1-$B$3)),IF(M578="WON",(((K578-1)*'results log'!$B$2)*(1-$B$3)),IF(M578="PLACED",(((L578-1)*'results log'!$B$2)*(1-$B$3))-'results log'!$B$2,IF(J578=0,-'results log'!$B$2,-('results log'!$B$2*2))))))*E578),0))</f>
        <v>0</v>
      </c>
      <c r="U578">
        <f t="shared" si="17"/>
        <v>1</v>
      </c>
    </row>
    <row r="579" spans="8:21" ht="16" x14ac:dyDescent="0.2">
      <c r="H579" s="22"/>
      <c r="I579" s="22"/>
      <c r="J579" s="22"/>
      <c r="M579" s="17"/>
      <c r="N579" s="26">
        <f>((G579-1)*(1-(IF(H579="no",0,'results log'!$B$3)))+1)</f>
        <v>5.0000000000000044E-2</v>
      </c>
      <c r="O579" s="26">
        <f t="shared" si="18"/>
        <v>0</v>
      </c>
      <c r="P579" s="28">
        <f>IF(ISBLANK(M579),,IF(ISBLANK(F579),,(IF(M579="WON-EW",((((F579-1)*J579)*'results log'!$B$2)+('results log'!$B$2*(F579-1))),IF(M579="WON",((((F579-1)*J579)*'results log'!$B$2)+('results log'!$B$2*(F579-1))),IF(M579="PLACED",((((F579-1)*J579)*'results log'!$B$2)-'results log'!$B$2),IF(J579=0,-'results log'!$B$2,IF(J579=0,-'results log'!$B$2,-('results log'!$B$2*2)))))))*E579))</f>
        <v>0</v>
      </c>
      <c r="Q579" s="27">
        <f>IF(ISBLANK(M579),,IF(ISBLANK(G579),,(IF(M579="WON-EW",((((N579-1)*J579)*'results log'!$B$2)+('results log'!$B$2*(N579-1))),IF(M579="WON",((((N579-1)*J579)*'results log'!$B$2)+('results log'!$B$2*(N579-1))),IF(M579="PLACED",((((N579-1)*J579)*'results log'!$B$2)-'results log'!$B$2),IF(J579=0,-'results log'!$B$2,IF(J579=0,-'results log'!$B$2,-('results log'!$B$2*2)))))))*E579))</f>
        <v>0</v>
      </c>
      <c r="R579" s="27">
        <f>IF(ISBLANK(M579),,IF(U579&lt;&gt;1,((IF(M579="WON-EW",(((K579-1)*'results log'!$B$2)*(1-$B$3))+(((L579-1)*'results log'!$B$2)*(1-$B$3)),IF(M579="WON",(((K579-1)*'results log'!$B$2)*(1-$B$3)),IF(M579="PLACED",(((L579-1)*'results log'!$B$2)*(1-$B$3))-'results log'!$B$2,IF(J579=0,-'results log'!$B$2,-('results log'!$B$2*2))))))*E579),0))</f>
        <v>0</v>
      </c>
      <c r="U579">
        <f t="shared" si="17"/>
        <v>1</v>
      </c>
    </row>
    <row r="580" spans="8:21" ht="16" x14ac:dyDescent="0.2">
      <c r="H580" s="22"/>
      <c r="I580" s="22"/>
      <c r="J580" s="22"/>
      <c r="M580" s="17"/>
      <c r="N580" s="26">
        <f>((G580-1)*(1-(IF(H580="no",0,'results log'!$B$3)))+1)</f>
        <v>5.0000000000000044E-2</v>
      </c>
      <c r="O580" s="26">
        <f t="shared" si="18"/>
        <v>0</v>
      </c>
      <c r="P580" s="28">
        <f>IF(ISBLANK(M580),,IF(ISBLANK(F580),,(IF(M580="WON-EW",((((F580-1)*J580)*'results log'!$B$2)+('results log'!$B$2*(F580-1))),IF(M580="WON",((((F580-1)*J580)*'results log'!$B$2)+('results log'!$B$2*(F580-1))),IF(M580="PLACED",((((F580-1)*J580)*'results log'!$B$2)-'results log'!$B$2),IF(J580=0,-'results log'!$B$2,IF(J580=0,-'results log'!$B$2,-('results log'!$B$2*2)))))))*E580))</f>
        <v>0</v>
      </c>
      <c r="Q580" s="27">
        <f>IF(ISBLANK(M580),,IF(ISBLANK(G580),,(IF(M580="WON-EW",((((N580-1)*J580)*'results log'!$B$2)+('results log'!$B$2*(N580-1))),IF(M580="WON",((((N580-1)*J580)*'results log'!$B$2)+('results log'!$B$2*(N580-1))),IF(M580="PLACED",((((N580-1)*J580)*'results log'!$B$2)-'results log'!$B$2),IF(J580=0,-'results log'!$B$2,IF(J580=0,-'results log'!$B$2,-('results log'!$B$2*2)))))))*E580))</f>
        <v>0</v>
      </c>
      <c r="R580" s="27">
        <f>IF(ISBLANK(M580),,IF(U580&lt;&gt;1,((IF(M580="WON-EW",(((K580-1)*'results log'!$B$2)*(1-$B$3))+(((L580-1)*'results log'!$B$2)*(1-$B$3)),IF(M580="WON",(((K580-1)*'results log'!$B$2)*(1-$B$3)),IF(M580="PLACED",(((L580-1)*'results log'!$B$2)*(1-$B$3))-'results log'!$B$2,IF(J580=0,-'results log'!$B$2,-('results log'!$B$2*2))))))*E580),0))</f>
        <v>0</v>
      </c>
      <c r="U580">
        <f t="shared" si="17"/>
        <v>1</v>
      </c>
    </row>
    <row r="581" spans="8:21" ht="16" x14ac:dyDescent="0.2">
      <c r="H581" s="22"/>
      <c r="I581" s="22"/>
      <c r="J581" s="22"/>
      <c r="M581" s="17"/>
      <c r="N581" s="26">
        <f>((G581-1)*(1-(IF(H581="no",0,'results log'!$B$3)))+1)</f>
        <v>5.0000000000000044E-2</v>
      </c>
      <c r="O581" s="26">
        <f t="shared" si="18"/>
        <v>0</v>
      </c>
      <c r="P581" s="28">
        <f>IF(ISBLANK(M581),,IF(ISBLANK(F581),,(IF(M581="WON-EW",((((F581-1)*J581)*'results log'!$B$2)+('results log'!$B$2*(F581-1))),IF(M581="WON",((((F581-1)*J581)*'results log'!$B$2)+('results log'!$B$2*(F581-1))),IF(M581="PLACED",((((F581-1)*J581)*'results log'!$B$2)-'results log'!$B$2),IF(J581=0,-'results log'!$B$2,IF(J581=0,-'results log'!$B$2,-('results log'!$B$2*2)))))))*E581))</f>
        <v>0</v>
      </c>
      <c r="Q581" s="27">
        <f>IF(ISBLANK(M581),,IF(ISBLANK(G581),,(IF(M581="WON-EW",((((N581-1)*J581)*'results log'!$B$2)+('results log'!$B$2*(N581-1))),IF(M581="WON",((((N581-1)*J581)*'results log'!$B$2)+('results log'!$B$2*(N581-1))),IF(M581="PLACED",((((N581-1)*J581)*'results log'!$B$2)-'results log'!$B$2),IF(J581=0,-'results log'!$B$2,IF(J581=0,-'results log'!$B$2,-('results log'!$B$2*2)))))))*E581))</f>
        <v>0</v>
      </c>
      <c r="R581" s="27">
        <f>IF(ISBLANK(M581),,IF(U581&lt;&gt;1,((IF(M581="WON-EW",(((K581-1)*'results log'!$B$2)*(1-$B$3))+(((L581-1)*'results log'!$B$2)*(1-$B$3)),IF(M581="WON",(((K581-1)*'results log'!$B$2)*(1-$B$3)),IF(M581="PLACED",(((L581-1)*'results log'!$B$2)*(1-$B$3))-'results log'!$B$2,IF(J581=0,-'results log'!$B$2,-('results log'!$B$2*2))))))*E581),0))</f>
        <v>0</v>
      </c>
      <c r="U581">
        <f t="shared" si="17"/>
        <v>1</v>
      </c>
    </row>
    <row r="582" spans="8:21" ht="16" x14ac:dyDescent="0.2">
      <c r="H582" s="22"/>
      <c r="I582" s="22"/>
      <c r="J582" s="22"/>
      <c r="M582" s="17"/>
      <c r="N582" s="26">
        <f>((G582-1)*(1-(IF(H582="no",0,'results log'!$B$3)))+1)</f>
        <v>5.0000000000000044E-2</v>
      </c>
      <c r="O582" s="26">
        <f t="shared" si="18"/>
        <v>0</v>
      </c>
      <c r="P582" s="28">
        <f>IF(ISBLANK(M582),,IF(ISBLANK(F582),,(IF(M582="WON-EW",((((F582-1)*J582)*'results log'!$B$2)+('results log'!$B$2*(F582-1))),IF(M582="WON",((((F582-1)*J582)*'results log'!$B$2)+('results log'!$B$2*(F582-1))),IF(M582="PLACED",((((F582-1)*J582)*'results log'!$B$2)-'results log'!$B$2),IF(J582=0,-'results log'!$B$2,IF(J582=0,-'results log'!$B$2,-('results log'!$B$2*2)))))))*E582))</f>
        <v>0</v>
      </c>
      <c r="Q582" s="27">
        <f>IF(ISBLANK(M582),,IF(ISBLANK(G582),,(IF(M582="WON-EW",((((N582-1)*J582)*'results log'!$B$2)+('results log'!$B$2*(N582-1))),IF(M582="WON",((((N582-1)*J582)*'results log'!$B$2)+('results log'!$B$2*(N582-1))),IF(M582="PLACED",((((N582-1)*J582)*'results log'!$B$2)-'results log'!$B$2),IF(J582=0,-'results log'!$B$2,IF(J582=0,-'results log'!$B$2,-('results log'!$B$2*2)))))))*E582))</f>
        <v>0</v>
      </c>
      <c r="R582" s="27">
        <f>IF(ISBLANK(M582),,IF(U582&lt;&gt;1,((IF(M582="WON-EW",(((K582-1)*'results log'!$B$2)*(1-$B$3))+(((L582-1)*'results log'!$B$2)*(1-$B$3)),IF(M582="WON",(((K582-1)*'results log'!$B$2)*(1-$B$3)),IF(M582="PLACED",(((L582-1)*'results log'!$B$2)*(1-$B$3))-'results log'!$B$2,IF(J582=0,-'results log'!$B$2,-('results log'!$B$2*2))))))*E582),0))</f>
        <v>0</v>
      </c>
      <c r="U582">
        <f t="shared" si="17"/>
        <v>1</v>
      </c>
    </row>
    <row r="583" spans="8:21" ht="16" x14ac:dyDescent="0.2">
      <c r="H583" s="22"/>
      <c r="I583" s="22"/>
      <c r="J583" s="22"/>
      <c r="M583" s="17"/>
      <c r="N583" s="26">
        <f>((G583-1)*(1-(IF(H583="no",0,'results log'!$B$3)))+1)</f>
        <v>5.0000000000000044E-2</v>
      </c>
      <c r="O583" s="26">
        <f t="shared" si="18"/>
        <v>0</v>
      </c>
      <c r="P583" s="28">
        <f>IF(ISBLANK(M583),,IF(ISBLANK(F583),,(IF(M583="WON-EW",((((F583-1)*J583)*'results log'!$B$2)+('results log'!$B$2*(F583-1))),IF(M583="WON",((((F583-1)*J583)*'results log'!$B$2)+('results log'!$B$2*(F583-1))),IF(M583="PLACED",((((F583-1)*J583)*'results log'!$B$2)-'results log'!$B$2),IF(J583=0,-'results log'!$B$2,IF(J583=0,-'results log'!$B$2,-('results log'!$B$2*2)))))))*E583))</f>
        <v>0</v>
      </c>
      <c r="Q583" s="27">
        <f>IF(ISBLANK(M583),,IF(ISBLANK(G583),,(IF(M583="WON-EW",((((N583-1)*J583)*'results log'!$B$2)+('results log'!$B$2*(N583-1))),IF(M583="WON",((((N583-1)*J583)*'results log'!$B$2)+('results log'!$B$2*(N583-1))),IF(M583="PLACED",((((N583-1)*J583)*'results log'!$B$2)-'results log'!$B$2),IF(J583=0,-'results log'!$B$2,IF(J583=0,-'results log'!$B$2,-('results log'!$B$2*2)))))))*E583))</f>
        <v>0</v>
      </c>
      <c r="R583" s="27">
        <f>IF(ISBLANK(M583),,IF(U583&lt;&gt;1,((IF(M583="WON-EW",(((K583-1)*'results log'!$B$2)*(1-$B$3))+(((L583-1)*'results log'!$B$2)*(1-$B$3)),IF(M583="WON",(((K583-1)*'results log'!$B$2)*(1-$B$3)),IF(M583="PLACED",(((L583-1)*'results log'!$B$2)*(1-$B$3))-'results log'!$B$2,IF(J583=0,-'results log'!$B$2,-('results log'!$B$2*2))))))*E583),0))</f>
        <v>0</v>
      </c>
      <c r="U583">
        <f t="shared" si="17"/>
        <v>1</v>
      </c>
    </row>
    <row r="584" spans="8:21" ht="16" x14ac:dyDescent="0.2">
      <c r="H584" s="22"/>
      <c r="I584" s="22"/>
      <c r="J584" s="22"/>
      <c r="M584" s="17"/>
      <c r="N584" s="26">
        <f>((G584-1)*(1-(IF(H584="no",0,'results log'!$B$3)))+1)</f>
        <v>5.0000000000000044E-2</v>
      </c>
      <c r="O584" s="26">
        <f t="shared" si="18"/>
        <v>0</v>
      </c>
      <c r="P584" s="28">
        <f>IF(ISBLANK(M584),,IF(ISBLANK(F584),,(IF(M584="WON-EW",((((F584-1)*J584)*'results log'!$B$2)+('results log'!$B$2*(F584-1))),IF(M584="WON",((((F584-1)*J584)*'results log'!$B$2)+('results log'!$B$2*(F584-1))),IF(M584="PLACED",((((F584-1)*J584)*'results log'!$B$2)-'results log'!$B$2),IF(J584=0,-'results log'!$B$2,IF(J584=0,-'results log'!$B$2,-('results log'!$B$2*2)))))))*E584))</f>
        <v>0</v>
      </c>
      <c r="Q584" s="27">
        <f>IF(ISBLANK(M584),,IF(ISBLANK(G584),,(IF(M584="WON-EW",((((N584-1)*J584)*'results log'!$B$2)+('results log'!$B$2*(N584-1))),IF(M584="WON",((((N584-1)*J584)*'results log'!$B$2)+('results log'!$B$2*(N584-1))),IF(M584="PLACED",((((N584-1)*J584)*'results log'!$B$2)-'results log'!$B$2),IF(J584=0,-'results log'!$B$2,IF(J584=0,-'results log'!$B$2,-('results log'!$B$2*2)))))))*E584))</f>
        <v>0</v>
      </c>
      <c r="R584" s="27">
        <f>IF(ISBLANK(M584),,IF(U584&lt;&gt;1,((IF(M584="WON-EW",(((K584-1)*'results log'!$B$2)*(1-$B$3))+(((L584-1)*'results log'!$B$2)*(1-$B$3)),IF(M584="WON",(((K584-1)*'results log'!$B$2)*(1-$B$3)),IF(M584="PLACED",(((L584-1)*'results log'!$B$2)*(1-$B$3))-'results log'!$B$2,IF(J584=0,-'results log'!$B$2,-('results log'!$B$2*2))))))*E584),0))</f>
        <v>0</v>
      </c>
      <c r="U584">
        <f t="shared" si="17"/>
        <v>1</v>
      </c>
    </row>
    <row r="585" spans="8:21" ht="16" x14ac:dyDescent="0.2">
      <c r="H585" s="22"/>
      <c r="I585" s="22"/>
      <c r="J585" s="22"/>
      <c r="M585" s="17"/>
      <c r="N585" s="26">
        <f>((G585-1)*(1-(IF(H585="no",0,'results log'!$B$3)))+1)</f>
        <v>5.0000000000000044E-2</v>
      </c>
      <c r="O585" s="26">
        <f t="shared" si="18"/>
        <v>0</v>
      </c>
      <c r="P585" s="28">
        <f>IF(ISBLANK(M585),,IF(ISBLANK(F585),,(IF(M585="WON-EW",((((F585-1)*J585)*'results log'!$B$2)+('results log'!$B$2*(F585-1))),IF(M585="WON",((((F585-1)*J585)*'results log'!$B$2)+('results log'!$B$2*(F585-1))),IF(M585="PLACED",((((F585-1)*J585)*'results log'!$B$2)-'results log'!$B$2),IF(J585=0,-'results log'!$B$2,IF(J585=0,-'results log'!$B$2,-('results log'!$B$2*2)))))))*E585))</f>
        <v>0</v>
      </c>
      <c r="Q585" s="27">
        <f>IF(ISBLANK(M585),,IF(ISBLANK(G585),,(IF(M585="WON-EW",((((N585-1)*J585)*'results log'!$B$2)+('results log'!$B$2*(N585-1))),IF(M585="WON",((((N585-1)*J585)*'results log'!$B$2)+('results log'!$B$2*(N585-1))),IF(M585="PLACED",((((N585-1)*J585)*'results log'!$B$2)-'results log'!$B$2),IF(J585=0,-'results log'!$B$2,IF(J585=0,-'results log'!$B$2,-('results log'!$B$2*2)))))))*E585))</f>
        <v>0</v>
      </c>
      <c r="R585" s="27">
        <f>IF(ISBLANK(M585),,IF(U585&lt;&gt;1,((IF(M585="WON-EW",(((K585-1)*'results log'!$B$2)*(1-$B$3))+(((L585-1)*'results log'!$B$2)*(1-$B$3)),IF(M585="WON",(((K585-1)*'results log'!$B$2)*(1-$B$3)),IF(M585="PLACED",(((L585-1)*'results log'!$B$2)*(1-$B$3))-'results log'!$B$2,IF(J585=0,-'results log'!$B$2,-('results log'!$B$2*2))))))*E585),0))</f>
        <v>0</v>
      </c>
      <c r="U585">
        <f t="shared" ref="U585:U648" si="19">IF(ISBLANK(K585),1,IF(ISBLANK(L585),2,99))</f>
        <v>1</v>
      </c>
    </row>
    <row r="586" spans="8:21" ht="16" x14ac:dyDescent="0.2">
      <c r="H586" s="22"/>
      <c r="I586" s="22"/>
      <c r="J586" s="22"/>
      <c r="M586" s="17"/>
      <c r="N586" s="26">
        <f>((G586-1)*(1-(IF(H586="no",0,'results log'!$B$3)))+1)</f>
        <v>5.0000000000000044E-2</v>
      </c>
      <c r="O586" s="26">
        <f t="shared" si="18"/>
        <v>0</v>
      </c>
      <c r="P586" s="28">
        <f>IF(ISBLANK(M586),,IF(ISBLANK(F586),,(IF(M586="WON-EW",((((F586-1)*J586)*'results log'!$B$2)+('results log'!$B$2*(F586-1))),IF(M586="WON",((((F586-1)*J586)*'results log'!$B$2)+('results log'!$B$2*(F586-1))),IF(M586="PLACED",((((F586-1)*J586)*'results log'!$B$2)-'results log'!$B$2),IF(J586=0,-'results log'!$B$2,IF(J586=0,-'results log'!$B$2,-('results log'!$B$2*2)))))))*E586))</f>
        <v>0</v>
      </c>
      <c r="Q586" s="27">
        <f>IF(ISBLANK(M586),,IF(ISBLANK(G586),,(IF(M586="WON-EW",((((N586-1)*J586)*'results log'!$B$2)+('results log'!$B$2*(N586-1))),IF(M586="WON",((((N586-1)*J586)*'results log'!$B$2)+('results log'!$B$2*(N586-1))),IF(M586="PLACED",((((N586-1)*J586)*'results log'!$B$2)-'results log'!$B$2),IF(J586=0,-'results log'!$B$2,IF(J586=0,-'results log'!$B$2,-('results log'!$B$2*2)))))))*E586))</f>
        <v>0</v>
      </c>
      <c r="R586" s="27">
        <f>IF(ISBLANK(M586),,IF(U586&lt;&gt;1,((IF(M586="WON-EW",(((K586-1)*'results log'!$B$2)*(1-$B$3))+(((L586-1)*'results log'!$B$2)*(1-$B$3)),IF(M586="WON",(((K586-1)*'results log'!$B$2)*(1-$B$3)),IF(M586="PLACED",(((L586-1)*'results log'!$B$2)*(1-$B$3))-'results log'!$B$2,IF(J586=0,-'results log'!$B$2,-('results log'!$B$2*2))))))*E586),0))</f>
        <v>0</v>
      </c>
      <c r="U586">
        <f t="shared" si="19"/>
        <v>1</v>
      </c>
    </row>
    <row r="587" spans="8:21" ht="16" x14ac:dyDescent="0.2">
      <c r="H587" s="22"/>
      <c r="I587" s="22"/>
      <c r="J587" s="22"/>
      <c r="M587" s="17"/>
      <c r="N587" s="26">
        <f>((G587-1)*(1-(IF(H587="no",0,'results log'!$B$3)))+1)</f>
        <v>5.0000000000000044E-2</v>
      </c>
      <c r="O587" s="26">
        <f t="shared" si="18"/>
        <v>0</v>
      </c>
      <c r="P587" s="28">
        <f>IF(ISBLANK(M587),,IF(ISBLANK(F587),,(IF(M587="WON-EW",((((F587-1)*J587)*'results log'!$B$2)+('results log'!$B$2*(F587-1))),IF(M587="WON",((((F587-1)*J587)*'results log'!$B$2)+('results log'!$B$2*(F587-1))),IF(M587="PLACED",((((F587-1)*J587)*'results log'!$B$2)-'results log'!$B$2),IF(J587=0,-'results log'!$B$2,IF(J587=0,-'results log'!$B$2,-('results log'!$B$2*2)))))))*E587))</f>
        <v>0</v>
      </c>
      <c r="Q587" s="27">
        <f>IF(ISBLANK(M587),,IF(ISBLANK(G587),,(IF(M587="WON-EW",((((N587-1)*J587)*'results log'!$B$2)+('results log'!$B$2*(N587-1))),IF(M587="WON",((((N587-1)*J587)*'results log'!$B$2)+('results log'!$B$2*(N587-1))),IF(M587="PLACED",((((N587-1)*J587)*'results log'!$B$2)-'results log'!$B$2),IF(J587=0,-'results log'!$B$2,IF(J587=0,-'results log'!$B$2,-('results log'!$B$2*2)))))))*E587))</f>
        <v>0</v>
      </c>
      <c r="R587" s="27">
        <f>IF(ISBLANK(M587),,IF(U587&lt;&gt;1,((IF(M587="WON-EW",(((K587-1)*'results log'!$B$2)*(1-$B$3))+(((L587-1)*'results log'!$B$2)*(1-$B$3)),IF(M587="WON",(((K587-1)*'results log'!$B$2)*(1-$B$3)),IF(M587="PLACED",(((L587-1)*'results log'!$B$2)*(1-$B$3))-'results log'!$B$2,IF(J587=0,-'results log'!$B$2,-('results log'!$B$2*2))))))*E587),0))</f>
        <v>0</v>
      </c>
      <c r="U587">
        <f t="shared" si="19"/>
        <v>1</v>
      </c>
    </row>
    <row r="588" spans="8:21" ht="16" x14ac:dyDescent="0.2">
      <c r="H588" s="22"/>
      <c r="I588" s="22"/>
      <c r="J588" s="22"/>
      <c r="M588" s="17"/>
      <c r="N588" s="26">
        <f>((G588-1)*(1-(IF(H588="no",0,'results log'!$B$3)))+1)</f>
        <v>5.0000000000000044E-2</v>
      </c>
      <c r="O588" s="26">
        <f t="shared" si="18"/>
        <v>0</v>
      </c>
      <c r="P588" s="28">
        <f>IF(ISBLANK(M588),,IF(ISBLANK(F588),,(IF(M588="WON-EW",((((F588-1)*J588)*'results log'!$B$2)+('results log'!$B$2*(F588-1))),IF(M588="WON",((((F588-1)*J588)*'results log'!$B$2)+('results log'!$B$2*(F588-1))),IF(M588="PLACED",((((F588-1)*J588)*'results log'!$B$2)-'results log'!$B$2),IF(J588=0,-'results log'!$B$2,IF(J588=0,-'results log'!$B$2,-('results log'!$B$2*2)))))))*E588))</f>
        <v>0</v>
      </c>
      <c r="Q588" s="27">
        <f>IF(ISBLANK(M588),,IF(ISBLANK(G588),,(IF(M588="WON-EW",((((N588-1)*J588)*'results log'!$B$2)+('results log'!$B$2*(N588-1))),IF(M588="WON",((((N588-1)*J588)*'results log'!$B$2)+('results log'!$B$2*(N588-1))),IF(M588="PLACED",((((N588-1)*J588)*'results log'!$B$2)-'results log'!$B$2),IF(J588=0,-'results log'!$B$2,IF(J588=0,-'results log'!$B$2,-('results log'!$B$2*2)))))))*E588))</f>
        <v>0</v>
      </c>
      <c r="R588" s="27">
        <f>IF(ISBLANK(M588),,IF(U588&lt;&gt;1,((IF(M588="WON-EW",(((K588-1)*'results log'!$B$2)*(1-$B$3))+(((L588-1)*'results log'!$B$2)*(1-$B$3)),IF(M588="WON",(((K588-1)*'results log'!$B$2)*(1-$B$3)),IF(M588="PLACED",(((L588-1)*'results log'!$B$2)*(1-$B$3))-'results log'!$B$2,IF(J588=0,-'results log'!$B$2,-('results log'!$B$2*2))))))*E588),0))</f>
        <v>0</v>
      </c>
      <c r="U588">
        <f t="shared" si="19"/>
        <v>1</v>
      </c>
    </row>
    <row r="589" spans="8:21" ht="16" x14ac:dyDescent="0.2">
      <c r="H589" s="22"/>
      <c r="I589" s="22"/>
      <c r="J589" s="22"/>
      <c r="M589" s="17"/>
      <c r="N589" s="26">
        <f>((G589-1)*(1-(IF(H589="no",0,'results log'!$B$3)))+1)</f>
        <v>5.0000000000000044E-2</v>
      </c>
      <c r="O589" s="26">
        <f t="shared" si="18"/>
        <v>0</v>
      </c>
      <c r="P589" s="28">
        <f>IF(ISBLANK(M589),,IF(ISBLANK(F589),,(IF(M589="WON-EW",((((F589-1)*J589)*'results log'!$B$2)+('results log'!$B$2*(F589-1))),IF(M589="WON",((((F589-1)*J589)*'results log'!$B$2)+('results log'!$B$2*(F589-1))),IF(M589="PLACED",((((F589-1)*J589)*'results log'!$B$2)-'results log'!$B$2),IF(J589=0,-'results log'!$B$2,IF(J589=0,-'results log'!$B$2,-('results log'!$B$2*2)))))))*E589))</f>
        <v>0</v>
      </c>
      <c r="Q589" s="27">
        <f>IF(ISBLANK(M589),,IF(ISBLANK(G589),,(IF(M589="WON-EW",((((N589-1)*J589)*'results log'!$B$2)+('results log'!$B$2*(N589-1))),IF(M589="WON",((((N589-1)*J589)*'results log'!$B$2)+('results log'!$B$2*(N589-1))),IF(M589="PLACED",((((N589-1)*J589)*'results log'!$B$2)-'results log'!$B$2),IF(J589=0,-'results log'!$B$2,IF(J589=0,-'results log'!$B$2,-('results log'!$B$2*2)))))))*E589))</f>
        <v>0</v>
      </c>
      <c r="R589" s="27">
        <f>IF(ISBLANK(M589),,IF(U589&lt;&gt;1,((IF(M589="WON-EW",(((K589-1)*'results log'!$B$2)*(1-$B$3))+(((L589-1)*'results log'!$B$2)*(1-$B$3)),IF(M589="WON",(((K589-1)*'results log'!$B$2)*(1-$B$3)),IF(M589="PLACED",(((L589-1)*'results log'!$B$2)*(1-$B$3))-'results log'!$B$2,IF(J589=0,-'results log'!$B$2,-('results log'!$B$2*2))))))*E589),0))</f>
        <v>0</v>
      </c>
      <c r="U589">
        <f t="shared" si="19"/>
        <v>1</v>
      </c>
    </row>
    <row r="590" spans="8:21" ht="16" x14ac:dyDescent="0.2">
      <c r="H590" s="22"/>
      <c r="I590" s="22"/>
      <c r="J590" s="22"/>
      <c r="M590" s="17"/>
      <c r="N590" s="26">
        <f>((G590-1)*(1-(IF(H590="no",0,'results log'!$B$3)))+1)</f>
        <v>5.0000000000000044E-2</v>
      </c>
      <c r="O590" s="26">
        <f t="shared" si="18"/>
        <v>0</v>
      </c>
      <c r="P590" s="28">
        <f>IF(ISBLANK(M590),,IF(ISBLANK(F590),,(IF(M590="WON-EW",((((F590-1)*J590)*'results log'!$B$2)+('results log'!$B$2*(F590-1))),IF(M590="WON",((((F590-1)*J590)*'results log'!$B$2)+('results log'!$B$2*(F590-1))),IF(M590="PLACED",((((F590-1)*J590)*'results log'!$B$2)-'results log'!$B$2),IF(J590=0,-'results log'!$B$2,IF(J590=0,-'results log'!$B$2,-('results log'!$B$2*2)))))))*E590))</f>
        <v>0</v>
      </c>
      <c r="Q590" s="27">
        <f>IF(ISBLANK(M590),,IF(ISBLANK(G590),,(IF(M590="WON-EW",((((N590-1)*J590)*'results log'!$B$2)+('results log'!$B$2*(N590-1))),IF(M590="WON",((((N590-1)*J590)*'results log'!$B$2)+('results log'!$B$2*(N590-1))),IF(M590="PLACED",((((N590-1)*J590)*'results log'!$B$2)-'results log'!$B$2),IF(J590=0,-'results log'!$B$2,IF(J590=0,-'results log'!$B$2,-('results log'!$B$2*2)))))))*E590))</f>
        <v>0</v>
      </c>
      <c r="R590" s="27">
        <f>IF(ISBLANK(M590),,IF(U590&lt;&gt;1,((IF(M590="WON-EW",(((K590-1)*'results log'!$B$2)*(1-$B$3))+(((L590-1)*'results log'!$B$2)*(1-$B$3)),IF(M590="WON",(((K590-1)*'results log'!$B$2)*(1-$B$3)),IF(M590="PLACED",(((L590-1)*'results log'!$B$2)*(1-$B$3))-'results log'!$B$2,IF(J590=0,-'results log'!$B$2,-('results log'!$B$2*2))))))*E590),0))</f>
        <v>0</v>
      </c>
      <c r="U590">
        <f t="shared" si="19"/>
        <v>1</v>
      </c>
    </row>
    <row r="591" spans="8:21" ht="16" x14ac:dyDescent="0.2">
      <c r="H591" s="22"/>
      <c r="I591" s="22"/>
      <c r="J591" s="22"/>
      <c r="M591" s="17"/>
      <c r="N591" s="26">
        <f>((G591-1)*(1-(IF(H591="no",0,'results log'!$B$3)))+1)</f>
        <v>5.0000000000000044E-2</v>
      </c>
      <c r="O591" s="26">
        <f t="shared" ref="O591:O654" si="20">E591*IF(I591="yes",2,1)</f>
        <v>0</v>
      </c>
      <c r="P591" s="28">
        <f>IF(ISBLANK(M591),,IF(ISBLANK(F591),,(IF(M591="WON-EW",((((F591-1)*J591)*'results log'!$B$2)+('results log'!$B$2*(F591-1))),IF(M591="WON",((((F591-1)*J591)*'results log'!$B$2)+('results log'!$B$2*(F591-1))),IF(M591="PLACED",((((F591-1)*J591)*'results log'!$B$2)-'results log'!$B$2),IF(J591=0,-'results log'!$B$2,IF(J591=0,-'results log'!$B$2,-('results log'!$B$2*2)))))))*E591))</f>
        <v>0</v>
      </c>
      <c r="Q591" s="27">
        <f>IF(ISBLANK(M591),,IF(ISBLANK(G591),,(IF(M591="WON-EW",((((N591-1)*J591)*'results log'!$B$2)+('results log'!$B$2*(N591-1))),IF(M591="WON",((((N591-1)*J591)*'results log'!$B$2)+('results log'!$B$2*(N591-1))),IF(M591="PLACED",((((N591-1)*J591)*'results log'!$B$2)-'results log'!$B$2),IF(J591=0,-'results log'!$B$2,IF(J591=0,-'results log'!$B$2,-('results log'!$B$2*2)))))))*E591))</f>
        <v>0</v>
      </c>
      <c r="R591" s="27">
        <f>IF(ISBLANK(M591),,IF(U591&lt;&gt;1,((IF(M591="WON-EW",(((K591-1)*'results log'!$B$2)*(1-$B$3))+(((L591-1)*'results log'!$B$2)*(1-$B$3)),IF(M591="WON",(((K591-1)*'results log'!$B$2)*(1-$B$3)),IF(M591="PLACED",(((L591-1)*'results log'!$B$2)*(1-$B$3))-'results log'!$B$2,IF(J591=0,-'results log'!$B$2,-('results log'!$B$2*2))))))*E591),0))</f>
        <v>0</v>
      </c>
      <c r="U591">
        <f t="shared" si="19"/>
        <v>1</v>
      </c>
    </row>
    <row r="592" spans="8:21" ht="16" x14ac:dyDescent="0.2">
      <c r="H592" s="22"/>
      <c r="I592" s="22"/>
      <c r="J592" s="22"/>
      <c r="M592" s="17"/>
      <c r="N592" s="26">
        <f>((G592-1)*(1-(IF(H592="no",0,'results log'!$B$3)))+1)</f>
        <v>5.0000000000000044E-2</v>
      </c>
      <c r="O592" s="26">
        <f t="shared" si="20"/>
        <v>0</v>
      </c>
      <c r="P592" s="28">
        <f>IF(ISBLANK(M592),,IF(ISBLANK(F592),,(IF(M592="WON-EW",((((F592-1)*J592)*'results log'!$B$2)+('results log'!$B$2*(F592-1))),IF(M592="WON",((((F592-1)*J592)*'results log'!$B$2)+('results log'!$B$2*(F592-1))),IF(M592="PLACED",((((F592-1)*J592)*'results log'!$B$2)-'results log'!$B$2),IF(J592=0,-'results log'!$B$2,IF(J592=0,-'results log'!$B$2,-('results log'!$B$2*2)))))))*E592))</f>
        <v>0</v>
      </c>
      <c r="Q592" s="27">
        <f>IF(ISBLANK(M592),,IF(ISBLANK(G592),,(IF(M592="WON-EW",((((N592-1)*J592)*'results log'!$B$2)+('results log'!$B$2*(N592-1))),IF(M592="WON",((((N592-1)*J592)*'results log'!$B$2)+('results log'!$B$2*(N592-1))),IF(M592="PLACED",((((N592-1)*J592)*'results log'!$B$2)-'results log'!$B$2),IF(J592=0,-'results log'!$B$2,IF(J592=0,-'results log'!$B$2,-('results log'!$B$2*2)))))))*E592))</f>
        <v>0</v>
      </c>
      <c r="R592" s="27">
        <f>IF(ISBLANK(M592),,IF(U592&lt;&gt;1,((IF(M592="WON-EW",(((K592-1)*'results log'!$B$2)*(1-$B$3))+(((L592-1)*'results log'!$B$2)*(1-$B$3)),IF(M592="WON",(((K592-1)*'results log'!$B$2)*(1-$B$3)),IF(M592="PLACED",(((L592-1)*'results log'!$B$2)*(1-$B$3))-'results log'!$B$2,IF(J592=0,-'results log'!$B$2,-('results log'!$B$2*2))))))*E592),0))</f>
        <v>0</v>
      </c>
      <c r="U592">
        <f t="shared" si="19"/>
        <v>1</v>
      </c>
    </row>
    <row r="593" spans="8:21" ht="16" x14ac:dyDescent="0.2">
      <c r="H593" s="22"/>
      <c r="I593" s="22"/>
      <c r="J593" s="22"/>
      <c r="M593" s="17"/>
      <c r="N593" s="26">
        <f>((G593-1)*(1-(IF(H593="no",0,'results log'!$B$3)))+1)</f>
        <v>5.0000000000000044E-2</v>
      </c>
      <c r="O593" s="26">
        <f t="shared" si="20"/>
        <v>0</v>
      </c>
      <c r="P593" s="28">
        <f>IF(ISBLANK(M593),,IF(ISBLANK(F593),,(IF(M593="WON-EW",((((F593-1)*J593)*'results log'!$B$2)+('results log'!$B$2*(F593-1))),IF(M593="WON",((((F593-1)*J593)*'results log'!$B$2)+('results log'!$B$2*(F593-1))),IF(M593="PLACED",((((F593-1)*J593)*'results log'!$B$2)-'results log'!$B$2),IF(J593=0,-'results log'!$B$2,IF(J593=0,-'results log'!$B$2,-('results log'!$B$2*2)))))))*E593))</f>
        <v>0</v>
      </c>
      <c r="Q593" s="27">
        <f>IF(ISBLANK(M593),,IF(ISBLANK(G593),,(IF(M593="WON-EW",((((N593-1)*J593)*'results log'!$B$2)+('results log'!$B$2*(N593-1))),IF(M593="WON",((((N593-1)*J593)*'results log'!$B$2)+('results log'!$B$2*(N593-1))),IF(M593="PLACED",((((N593-1)*J593)*'results log'!$B$2)-'results log'!$B$2),IF(J593=0,-'results log'!$B$2,IF(J593=0,-'results log'!$B$2,-('results log'!$B$2*2)))))))*E593))</f>
        <v>0</v>
      </c>
      <c r="R593" s="27">
        <f>IF(ISBLANK(M593),,IF(U593&lt;&gt;1,((IF(M593="WON-EW",(((K593-1)*'results log'!$B$2)*(1-$B$3))+(((L593-1)*'results log'!$B$2)*(1-$B$3)),IF(M593="WON",(((K593-1)*'results log'!$B$2)*(1-$B$3)),IF(M593="PLACED",(((L593-1)*'results log'!$B$2)*(1-$B$3))-'results log'!$B$2,IF(J593=0,-'results log'!$B$2,-('results log'!$B$2*2))))))*E593),0))</f>
        <v>0</v>
      </c>
      <c r="U593">
        <f t="shared" si="19"/>
        <v>1</v>
      </c>
    </row>
    <row r="594" spans="8:21" ht="16" x14ac:dyDescent="0.2">
      <c r="H594" s="22"/>
      <c r="I594" s="22"/>
      <c r="J594" s="22"/>
      <c r="M594" s="17"/>
      <c r="N594" s="26">
        <f>((G594-1)*(1-(IF(H594="no",0,'results log'!$B$3)))+1)</f>
        <v>5.0000000000000044E-2</v>
      </c>
      <c r="O594" s="26">
        <f t="shared" si="20"/>
        <v>0</v>
      </c>
      <c r="P594" s="28">
        <f>IF(ISBLANK(M594),,IF(ISBLANK(F594),,(IF(M594="WON-EW",((((F594-1)*J594)*'results log'!$B$2)+('results log'!$B$2*(F594-1))),IF(M594="WON",((((F594-1)*J594)*'results log'!$B$2)+('results log'!$B$2*(F594-1))),IF(M594="PLACED",((((F594-1)*J594)*'results log'!$B$2)-'results log'!$B$2),IF(J594=0,-'results log'!$B$2,IF(J594=0,-'results log'!$B$2,-('results log'!$B$2*2)))))))*E594))</f>
        <v>0</v>
      </c>
      <c r="Q594" s="27">
        <f>IF(ISBLANK(M594),,IF(ISBLANK(G594),,(IF(M594="WON-EW",((((N594-1)*J594)*'results log'!$B$2)+('results log'!$B$2*(N594-1))),IF(M594="WON",((((N594-1)*J594)*'results log'!$B$2)+('results log'!$B$2*(N594-1))),IF(M594="PLACED",((((N594-1)*J594)*'results log'!$B$2)-'results log'!$B$2),IF(J594=0,-'results log'!$B$2,IF(J594=0,-'results log'!$B$2,-('results log'!$B$2*2)))))))*E594))</f>
        <v>0</v>
      </c>
      <c r="R594" s="27">
        <f>IF(ISBLANK(M594),,IF(U594&lt;&gt;1,((IF(M594="WON-EW",(((K594-1)*'results log'!$B$2)*(1-$B$3))+(((L594-1)*'results log'!$B$2)*(1-$B$3)),IF(M594="WON",(((K594-1)*'results log'!$B$2)*(1-$B$3)),IF(M594="PLACED",(((L594-1)*'results log'!$B$2)*(1-$B$3))-'results log'!$B$2,IF(J594=0,-'results log'!$B$2,-('results log'!$B$2*2))))))*E594),0))</f>
        <v>0</v>
      </c>
      <c r="U594">
        <f t="shared" si="19"/>
        <v>1</v>
      </c>
    </row>
    <row r="595" spans="8:21" ht="16" x14ac:dyDescent="0.2">
      <c r="H595" s="22"/>
      <c r="I595" s="22"/>
      <c r="J595" s="22"/>
      <c r="M595" s="17"/>
      <c r="N595" s="26">
        <f>((G595-1)*(1-(IF(H595="no",0,'results log'!$B$3)))+1)</f>
        <v>5.0000000000000044E-2</v>
      </c>
      <c r="O595" s="26">
        <f t="shared" si="20"/>
        <v>0</v>
      </c>
      <c r="P595" s="28">
        <f>IF(ISBLANK(M595),,IF(ISBLANK(F595),,(IF(M595="WON-EW",((((F595-1)*J595)*'results log'!$B$2)+('results log'!$B$2*(F595-1))),IF(M595="WON",((((F595-1)*J595)*'results log'!$B$2)+('results log'!$B$2*(F595-1))),IF(M595="PLACED",((((F595-1)*J595)*'results log'!$B$2)-'results log'!$B$2),IF(J595=0,-'results log'!$B$2,IF(J595=0,-'results log'!$B$2,-('results log'!$B$2*2)))))))*E595))</f>
        <v>0</v>
      </c>
      <c r="Q595" s="27">
        <f>IF(ISBLANK(M595),,IF(ISBLANK(G595),,(IF(M595="WON-EW",((((N595-1)*J595)*'results log'!$B$2)+('results log'!$B$2*(N595-1))),IF(M595="WON",((((N595-1)*J595)*'results log'!$B$2)+('results log'!$B$2*(N595-1))),IF(M595="PLACED",((((N595-1)*J595)*'results log'!$B$2)-'results log'!$B$2),IF(J595=0,-'results log'!$B$2,IF(J595=0,-'results log'!$B$2,-('results log'!$B$2*2)))))))*E595))</f>
        <v>0</v>
      </c>
      <c r="R595" s="27">
        <f>IF(ISBLANK(M595),,IF(U595&lt;&gt;1,((IF(M595="WON-EW",(((K595-1)*'results log'!$B$2)*(1-$B$3))+(((L595-1)*'results log'!$B$2)*(1-$B$3)),IF(M595="WON",(((K595-1)*'results log'!$B$2)*(1-$B$3)),IF(M595="PLACED",(((L595-1)*'results log'!$B$2)*(1-$B$3))-'results log'!$B$2,IF(J595=0,-'results log'!$B$2,-('results log'!$B$2*2))))))*E595),0))</f>
        <v>0</v>
      </c>
      <c r="U595">
        <f t="shared" si="19"/>
        <v>1</v>
      </c>
    </row>
    <row r="596" spans="8:21" ht="16" x14ac:dyDescent="0.2">
      <c r="H596" s="22"/>
      <c r="I596" s="22"/>
      <c r="J596" s="22"/>
      <c r="M596" s="17"/>
      <c r="N596" s="26">
        <f>((G596-1)*(1-(IF(H596="no",0,'results log'!$B$3)))+1)</f>
        <v>5.0000000000000044E-2</v>
      </c>
      <c r="O596" s="26">
        <f t="shared" si="20"/>
        <v>0</v>
      </c>
      <c r="P596" s="28">
        <f>IF(ISBLANK(M596),,IF(ISBLANK(F596),,(IF(M596="WON-EW",((((F596-1)*J596)*'results log'!$B$2)+('results log'!$B$2*(F596-1))),IF(M596="WON",((((F596-1)*J596)*'results log'!$B$2)+('results log'!$B$2*(F596-1))),IF(M596="PLACED",((((F596-1)*J596)*'results log'!$B$2)-'results log'!$B$2),IF(J596=0,-'results log'!$B$2,IF(J596=0,-'results log'!$B$2,-('results log'!$B$2*2)))))))*E596))</f>
        <v>0</v>
      </c>
      <c r="Q596" s="27">
        <f>IF(ISBLANK(M596),,IF(ISBLANK(G596),,(IF(M596="WON-EW",((((N596-1)*J596)*'results log'!$B$2)+('results log'!$B$2*(N596-1))),IF(M596="WON",((((N596-1)*J596)*'results log'!$B$2)+('results log'!$B$2*(N596-1))),IF(M596="PLACED",((((N596-1)*J596)*'results log'!$B$2)-'results log'!$B$2),IF(J596=0,-'results log'!$B$2,IF(J596=0,-'results log'!$B$2,-('results log'!$B$2*2)))))))*E596))</f>
        <v>0</v>
      </c>
      <c r="R596" s="27">
        <f>IF(ISBLANK(M596),,IF(U596&lt;&gt;1,((IF(M596="WON-EW",(((K596-1)*'results log'!$B$2)*(1-$B$3))+(((L596-1)*'results log'!$B$2)*(1-$B$3)),IF(M596="WON",(((K596-1)*'results log'!$B$2)*(1-$B$3)),IF(M596="PLACED",(((L596-1)*'results log'!$B$2)*(1-$B$3))-'results log'!$B$2,IF(J596=0,-'results log'!$B$2,-('results log'!$B$2*2))))))*E596),0))</f>
        <v>0</v>
      </c>
      <c r="U596">
        <f t="shared" si="19"/>
        <v>1</v>
      </c>
    </row>
    <row r="597" spans="8:21" ht="16" x14ac:dyDescent="0.2">
      <c r="H597" s="22"/>
      <c r="I597" s="22"/>
      <c r="J597" s="22"/>
      <c r="M597" s="17"/>
      <c r="N597" s="26">
        <f>((G597-1)*(1-(IF(H597="no",0,'results log'!$B$3)))+1)</f>
        <v>5.0000000000000044E-2</v>
      </c>
      <c r="O597" s="26">
        <f t="shared" si="20"/>
        <v>0</v>
      </c>
      <c r="P597" s="28">
        <f>IF(ISBLANK(M597),,IF(ISBLANK(F597),,(IF(M597="WON-EW",((((F597-1)*J597)*'results log'!$B$2)+('results log'!$B$2*(F597-1))),IF(M597="WON",((((F597-1)*J597)*'results log'!$B$2)+('results log'!$B$2*(F597-1))),IF(M597="PLACED",((((F597-1)*J597)*'results log'!$B$2)-'results log'!$B$2),IF(J597=0,-'results log'!$B$2,IF(J597=0,-'results log'!$B$2,-('results log'!$B$2*2)))))))*E597))</f>
        <v>0</v>
      </c>
      <c r="Q597" s="27">
        <f>IF(ISBLANK(M597),,IF(ISBLANK(G597),,(IF(M597="WON-EW",((((N597-1)*J597)*'results log'!$B$2)+('results log'!$B$2*(N597-1))),IF(M597="WON",((((N597-1)*J597)*'results log'!$B$2)+('results log'!$B$2*(N597-1))),IF(M597="PLACED",((((N597-1)*J597)*'results log'!$B$2)-'results log'!$B$2),IF(J597=0,-'results log'!$B$2,IF(J597=0,-'results log'!$B$2,-('results log'!$B$2*2)))))))*E597))</f>
        <v>0</v>
      </c>
      <c r="R597" s="27">
        <f>IF(ISBLANK(M597),,IF(U597&lt;&gt;1,((IF(M597="WON-EW",(((K597-1)*'results log'!$B$2)*(1-$B$3))+(((L597-1)*'results log'!$B$2)*(1-$B$3)),IF(M597="WON",(((K597-1)*'results log'!$B$2)*(1-$B$3)),IF(M597="PLACED",(((L597-1)*'results log'!$B$2)*(1-$B$3))-'results log'!$B$2,IF(J597=0,-'results log'!$B$2,-('results log'!$B$2*2))))))*E597),0))</f>
        <v>0</v>
      </c>
      <c r="U597">
        <f t="shared" si="19"/>
        <v>1</v>
      </c>
    </row>
    <row r="598" spans="8:21" ht="16" x14ac:dyDescent="0.2">
      <c r="H598" s="22"/>
      <c r="I598" s="22"/>
      <c r="J598" s="22"/>
      <c r="M598" s="17"/>
      <c r="N598" s="26">
        <f>((G598-1)*(1-(IF(H598="no",0,'results log'!$B$3)))+1)</f>
        <v>5.0000000000000044E-2</v>
      </c>
      <c r="O598" s="26">
        <f t="shared" si="20"/>
        <v>0</v>
      </c>
      <c r="P598" s="28">
        <f>IF(ISBLANK(M598),,IF(ISBLANK(F598),,(IF(M598="WON-EW",((((F598-1)*J598)*'results log'!$B$2)+('results log'!$B$2*(F598-1))),IF(M598="WON",((((F598-1)*J598)*'results log'!$B$2)+('results log'!$B$2*(F598-1))),IF(M598="PLACED",((((F598-1)*J598)*'results log'!$B$2)-'results log'!$B$2),IF(J598=0,-'results log'!$B$2,IF(J598=0,-'results log'!$B$2,-('results log'!$B$2*2)))))))*E598))</f>
        <v>0</v>
      </c>
      <c r="Q598" s="27">
        <f>IF(ISBLANK(M598),,IF(ISBLANK(G598),,(IF(M598="WON-EW",((((N598-1)*J598)*'results log'!$B$2)+('results log'!$B$2*(N598-1))),IF(M598="WON",((((N598-1)*J598)*'results log'!$B$2)+('results log'!$B$2*(N598-1))),IF(M598="PLACED",((((N598-1)*J598)*'results log'!$B$2)-'results log'!$B$2),IF(J598=0,-'results log'!$B$2,IF(J598=0,-'results log'!$B$2,-('results log'!$B$2*2)))))))*E598))</f>
        <v>0</v>
      </c>
      <c r="R598" s="27">
        <f>IF(ISBLANK(M598),,IF(U598&lt;&gt;1,((IF(M598="WON-EW",(((K598-1)*'results log'!$B$2)*(1-$B$3))+(((L598-1)*'results log'!$B$2)*(1-$B$3)),IF(M598="WON",(((K598-1)*'results log'!$B$2)*(1-$B$3)),IF(M598="PLACED",(((L598-1)*'results log'!$B$2)*(1-$B$3))-'results log'!$B$2,IF(J598=0,-'results log'!$B$2,-('results log'!$B$2*2))))))*E598),0))</f>
        <v>0</v>
      </c>
      <c r="U598">
        <f t="shared" si="19"/>
        <v>1</v>
      </c>
    </row>
    <row r="599" spans="8:21" ht="16" x14ac:dyDescent="0.2">
      <c r="H599" s="22"/>
      <c r="I599" s="22"/>
      <c r="J599" s="22"/>
      <c r="M599" s="17"/>
      <c r="N599" s="26">
        <f>((G599-1)*(1-(IF(H599="no",0,'results log'!$B$3)))+1)</f>
        <v>5.0000000000000044E-2</v>
      </c>
      <c r="O599" s="26">
        <f t="shared" si="20"/>
        <v>0</v>
      </c>
      <c r="P599" s="28">
        <f>IF(ISBLANK(M599),,IF(ISBLANK(F599),,(IF(M599="WON-EW",((((F599-1)*J599)*'results log'!$B$2)+('results log'!$B$2*(F599-1))),IF(M599="WON",((((F599-1)*J599)*'results log'!$B$2)+('results log'!$B$2*(F599-1))),IF(M599="PLACED",((((F599-1)*J599)*'results log'!$B$2)-'results log'!$B$2),IF(J599=0,-'results log'!$B$2,IF(J599=0,-'results log'!$B$2,-('results log'!$B$2*2)))))))*E599))</f>
        <v>0</v>
      </c>
      <c r="Q599" s="27">
        <f>IF(ISBLANK(M599),,IF(ISBLANK(G599),,(IF(M599="WON-EW",((((N599-1)*J599)*'results log'!$B$2)+('results log'!$B$2*(N599-1))),IF(M599="WON",((((N599-1)*J599)*'results log'!$B$2)+('results log'!$B$2*(N599-1))),IF(M599="PLACED",((((N599-1)*J599)*'results log'!$B$2)-'results log'!$B$2),IF(J599=0,-'results log'!$B$2,IF(J599=0,-'results log'!$B$2,-('results log'!$B$2*2)))))))*E599))</f>
        <v>0</v>
      </c>
      <c r="R599" s="27">
        <f>IF(ISBLANK(M599),,IF(U599&lt;&gt;1,((IF(M599="WON-EW",(((K599-1)*'results log'!$B$2)*(1-$B$3))+(((L599-1)*'results log'!$B$2)*(1-$B$3)),IF(M599="WON",(((K599-1)*'results log'!$B$2)*(1-$B$3)),IF(M599="PLACED",(((L599-1)*'results log'!$B$2)*(1-$B$3))-'results log'!$B$2,IF(J599=0,-'results log'!$B$2,-('results log'!$B$2*2))))))*E599),0))</f>
        <v>0</v>
      </c>
      <c r="U599">
        <f t="shared" si="19"/>
        <v>1</v>
      </c>
    </row>
    <row r="600" spans="8:21" ht="16" x14ac:dyDescent="0.2">
      <c r="H600" s="22"/>
      <c r="I600" s="22"/>
      <c r="J600" s="22"/>
      <c r="M600" s="17"/>
      <c r="N600" s="26">
        <f>((G600-1)*(1-(IF(H600="no",0,'results log'!$B$3)))+1)</f>
        <v>5.0000000000000044E-2</v>
      </c>
      <c r="O600" s="26">
        <f t="shared" si="20"/>
        <v>0</v>
      </c>
      <c r="P600" s="28">
        <f>IF(ISBLANK(M600),,IF(ISBLANK(F600),,(IF(M600="WON-EW",((((F600-1)*J600)*'results log'!$B$2)+('results log'!$B$2*(F600-1))),IF(M600="WON",((((F600-1)*J600)*'results log'!$B$2)+('results log'!$B$2*(F600-1))),IF(M600="PLACED",((((F600-1)*J600)*'results log'!$B$2)-'results log'!$B$2),IF(J600=0,-'results log'!$B$2,IF(J600=0,-'results log'!$B$2,-('results log'!$B$2*2)))))))*E600))</f>
        <v>0</v>
      </c>
      <c r="Q600" s="27">
        <f>IF(ISBLANK(M600),,IF(ISBLANK(G600),,(IF(M600="WON-EW",((((N600-1)*J600)*'results log'!$B$2)+('results log'!$B$2*(N600-1))),IF(M600="WON",((((N600-1)*J600)*'results log'!$B$2)+('results log'!$B$2*(N600-1))),IF(M600="PLACED",((((N600-1)*J600)*'results log'!$B$2)-'results log'!$B$2),IF(J600=0,-'results log'!$B$2,IF(J600=0,-'results log'!$B$2,-('results log'!$B$2*2)))))))*E600))</f>
        <v>0</v>
      </c>
      <c r="R600" s="27">
        <f>IF(ISBLANK(M600),,IF(U600&lt;&gt;1,((IF(M600="WON-EW",(((K600-1)*'results log'!$B$2)*(1-$B$3))+(((L600-1)*'results log'!$B$2)*(1-$B$3)),IF(M600="WON",(((K600-1)*'results log'!$B$2)*(1-$B$3)),IF(M600="PLACED",(((L600-1)*'results log'!$B$2)*(1-$B$3))-'results log'!$B$2,IF(J600=0,-'results log'!$B$2,-('results log'!$B$2*2))))))*E600),0))</f>
        <v>0</v>
      </c>
      <c r="U600">
        <f t="shared" si="19"/>
        <v>1</v>
      </c>
    </row>
    <row r="601" spans="8:21" ht="16" x14ac:dyDescent="0.2">
      <c r="H601" s="22"/>
      <c r="I601" s="22"/>
      <c r="J601" s="22"/>
      <c r="M601" s="17"/>
      <c r="N601" s="26">
        <f>((G601-1)*(1-(IF(H601="no",0,'results log'!$B$3)))+1)</f>
        <v>5.0000000000000044E-2</v>
      </c>
      <c r="O601" s="26">
        <f t="shared" si="20"/>
        <v>0</v>
      </c>
      <c r="P601" s="28">
        <f>IF(ISBLANK(M601),,IF(ISBLANK(F601),,(IF(M601="WON-EW",((((F601-1)*J601)*'results log'!$B$2)+('results log'!$B$2*(F601-1))),IF(M601="WON",((((F601-1)*J601)*'results log'!$B$2)+('results log'!$B$2*(F601-1))),IF(M601="PLACED",((((F601-1)*J601)*'results log'!$B$2)-'results log'!$B$2),IF(J601=0,-'results log'!$B$2,IF(J601=0,-'results log'!$B$2,-('results log'!$B$2*2)))))))*E601))</f>
        <v>0</v>
      </c>
      <c r="Q601" s="27">
        <f>IF(ISBLANK(M601),,IF(ISBLANK(G601),,(IF(M601="WON-EW",((((N601-1)*J601)*'results log'!$B$2)+('results log'!$B$2*(N601-1))),IF(M601="WON",((((N601-1)*J601)*'results log'!$B$2)+('results log'!$B$2*(N601-1))),IF(M601="PLACED",((((N601-1)*J601)*'results log'!$B$2)-'results log'!$B$2),IF(J601=0,-'results log'!$B$2,IF(J601=0,-'results log'!$B$2,-('results log'!$B$2*2)))))))*E601))</f>
        <v>0</v>
      </c>
      <c r="R601" s="27">
        <f>IF(ISBLANK(M601),,IF(U601&lt;&gt;1,((IF(M601="WON-EW",(((K601-1)*'results log'!$B$2)*(1-$B$3))+(((L601-1)*'results log'!$B$2)*(1-$B$3)),IF(M601="WON",(((K601-1)*'results log'!$B$2)*(1-$B$3)),IF(M601="PLACED",(((L601-1)*'results log'!$B$2)*(1-$B$3))-'results log'!$B$2,IF(J601=0,-'results log'!$B$2,-('results log'!$B$2*2))))))*E601),0))</f>
        <v>0</v>
      </c>
      <c r="U601">
        <f t="shared" si="19"/>
        <v>1</v>
      </c>
    </row>
    <row r="602" spans="8:21" ht="16" x14ac:dyDescent="0.2">
      <c r="H602" s="22"/>
      <c r="I602" s="22"/>
      <c r="J602" s="22"/>
      <c r="M602" s="17"/>
      <c r="N602" s="26">
        <f>((G602-1)*(1-(IF(H602="no",0,'results log'!$B$3)))+1)</f>
        <v>5.0000000000000044E-2</v>
      </c>
      <c r="O602" s="26">
        <f t="shared" si="20"/>
        <v>0</v>
      </c>
      <c r="P602" s="28">
        <f>IF(ISBLANK(M602),,IF(ISBLANK(F602),,(IF(M602="WON-EW",((((F602-1)*J602)*'results log'!$B$2)+('results log'!$B$2*(F602-1))),IF(M602="WON",((((F602-1)*J602)*'results log'!$B$2)+('results log'!$B$2*(F602-1))),IF(M602="PLACED",((((F602-1)*J602)*'results log'!$B$2)-'results log'!$B$2),IF(J602=0,-'results log'!$B$2,IF(J602=0,-'results log'!$B$2,-('results log'!$B$2*2)))))))*E602))</f>
        <v>0</v>
      </c>
      <c r="Q602" s="27">
        <f>IF(ISBLANK(M602),,IF(ISBLANK(G602),,(IF(M602="WON-EW",((((N602-1)*J602)*'results log'!$B$2)+('results log'!$B$2*(N602-1))),IF(M602="WON",((((N602-1)*J602)*'results log'!$B$2)+('results log'!$B$2*(N602-1))),IF(M602="PLACED",((((N602-1)*J602)*'results log'!$B$2)-'results log'!$B$2),IF(J602=0,-'results log'!$B$2,IF(J602=0,-'results log'!$B$2,-('results log'!$B$2*2)))))))*E602))</f>
        <v>0</v>
      </c>
      <c r="R602" s="27">
        <f>IF(ISBLANK(M602),,IF(U602&lt;&gt;1,((IF(M602="WON-EW",(((K602-1)*'results log'!$B$2)*(1-$B$3))+(((L602-1)*'results log'!$B$2)*(1-$B$3)),IF(M602="WON",(((K602-1)*'results log'!$B$2)*(1-$B$3)),IF(M602="PLACED",(((L602-1)*'results log'!$B$2)*(1-$B$3))-'results log'!$B$2,IF(J602=0,-'results log'!$B$2,-('results log'!$B$2*2))))))*E602),0))</f>
        <v>0</v>
      </c>
      <c r="U602">
        <f t="shared" si="19"/>
        <v>1</v>
      </c>
    </row>
    <row r="603" spans="8:21" ht="16" x14ac:dyDescent="0.2">
      <c r="H603" s="22"/>
      <c r="I603" s="22"/>
      <c r="J603" s="22"/>
      <c r="M603" s="17"/>
      <c r="N603" s="26">
        <f>((G603-1)*(1-(IF(H603="no",0,'results log'!$B$3)))+1)</f>
        <v>5.0000000000000044E-2</v>
      </c>
      <c r="O603" s="26">
        <f t="shared" si="20"/>
        <v>0</v>
      </c>
      <c r="P603" s="28">
        <f>IF(ISBLANK(M603),,IF(ISBLANK(F603),,(IF(M603="WON-EW",((((F603-1)*J603)*'results log'!$B$2)+('results log'!$B$2*(F603-1))),IF(M603="WON",((((F603-1)*J603)*'results log'!$B$2)+('results log'!$B$2*(F603-1))),IF(M603="PLACED",((((F603-1)*J603)*'results log'!$B$2)-'results log'!$B$2),IF(J603=0,-'results log'!$B$2,IF(J603=0,-'results log'!$B$2,-('results log'!$B$2*2)))))))*E603))</f>
        <v>0</v>
      </c>
      <c r="Q603" s="27">
        <f>IF(ISBLANK(M603),,IF(ISBLANK(G603),,(IF(M603="WON-EW",((((N603-1)*J603)*'results log'!$B$2)+('results log'!$B$2*(N603-1))),IF(M603="WON",((((N603-1)*J603)*'results log'!$B$2)+('results log'!$B$2*(N603-1))),IF(M603="PLACED",((((N603-1)*J603)*'results log'!$B$2)-'results log'!$B$2),IF(J603=0,-'results log'!$B$2,IF(J603=0,-'results log'!$B$2,-('results log'!$B$2*2)))))))*E603))</f>
        <v>0</v>
      </c>
      <c r="R603" s="27">
        <f>IF(ISBLANK(M603),,IF(U603&lt;&gt;1,((IF(M603="WON-EW",(((K603-1)*'results log'!$B$2)*(1-$B$3))+(((L603-1)*'results log'!$B$2)*(1-$B$3)),IF(M603="WON",(((K603-1)*'results log'!$B$2)*(1-$B$3)),IF(M603="PLACED",(((L603-1)*'results log'!$B$2)*(1-$B$3))-'results log'!$B$2,IF(J603=0,-'results log'!$B$2,-('results log'!$B$2*2))))))*E603),0))</f>
        <v>0</v>
      </c>
      <c r="U603">
        <f t="shared" si="19"/>
        <v>1</v>
      </c>
    </row>
    <row r="604" spans="8:21" ht="16" x14ac:dyDescent="0.2">
      <c r="H604" s="22"/>
      <c r="I604" s="22"/>
      <c r="J604" s="22"/>
      <c r="M604" s="17"/>
      <c r="N604" s="26">
        <f>((G604-1)*(1-(IF(H604="no",0,'results log'!$B$3)))+1)</f>
        <v>5.0000000000000044E-2</v>
      </c>
      <c r="O604" s="26">
        <f t="shared" si="20"/>
        <v>0</v>
      </c>
      <c r="P604" s="28">
        <f>IF(ISBLANK(M604),,IF(ISBLANK(F604),,(IF(M604="WON-EW",((((F604-1)*J604)*'results log'!$B$2)+('results log'!$B$2*(F604-1))),IF(M604="WON",((((F604-1)*J604)*'results log'!$B$2)+('results log'!$B$2*(F604-1))),IF(M604="PLACED",((((F604-1)*J604)*'results log'!$B$2)-'results log'!$B$2),IF(J604=0,-'results log'!$B$2,IF(J604=0,-'results log'!$B$2,-('results log'!$B$2*2)))))))*E604))</f>
        <v>0</v>
      </c>
      <c r="Q604" s="27">
        <f>IF(ISBLANK(M604),,IF(ISBLANK(G604),,(IF(M604="WON-EW",((((N604-1)*J604)*'results log'!$B$2)+('results log'!$B$2*(N604-1))),IF(M604="WON",((((N604-1)*J604)*'results log'!$B$2)+('results log'!$B$2*(N604-1))),IF(M604="PLACED",((((N604-1)*J604)*'results log'!$B$2)-'results log'!$B$2),IF(J604=0,-'results log'!$B$2,IF(J604=0,-'results log'!$B$2,-('results log'!$B$2*2)))))))*E604))</f>
        <v>0</v>
      </c>
      <c r="R604" s="27">
        <f>IF(ISBLANK(M604),,IF(U604&lt;&gt;1,((IF(M604="WON-EW",(((K604-1)*'results log'!$B$2)*(1-$B$3))+(((L604-1)*'results log'!$B$2)*(1-$B$3)),IF(M604="WON",(((K604-1)*'results log'!$B$2)*(1-$B$3)),IF(M604="PLACED",(((L604-1)*'results log'!$B$2)*(1-$B$3))-'results log'!$B$2,IF(J604=0,-'results log'!$B$2,-('results log'!$B$2*2))))))*E604),0))</f>
        <v>0</v>
      </c>
      <c r="U604">
        <f t="shared" si="19"/>
        <v>1</v>
      </c>
    </row>
    <row r="605" spans="8:21" ht="16" x14ac:dyDescent="0.2">
      <c r="H605" s="22"/>
      <c r="I605" s="22"/>
      <c r="J605" s="22"/>
      <c r="M605" s="17"/>
      <c r="N605" s="26">
        <f>((G605-1)*(1-(IF(H605="no",0,'results log'!$B$3)))+1)</f>
        <v>5.0000000000000044E-2</v>
      </c>
      <c r="O605" s="26">
        <f t="shared" si="20"/>
        <v>0</v>
      </c>
      <c r="P605" s="28">
        <f>IF(ISBLANK(M605),,IF(ISBLANK(F605),,(IF(M605="WON-EW",((((F605-1)*J605)*'results log'!$B$2)+('results log'!$B$2*(F605-1))),IF(M605="WON",((((F605-1)*J605)*'results log'!$B$2)+('results log'!$B$2*(F605-1))),IF(M605="PLACED",((((F605-1)*J605)*'results log'!$B$2)-'results log'!$B$2),IF(J605=0,-'results log'!$B$2,IF(J605=0,-'results log'!$B$2,-('results log'!$B$2*2)))))))*E605))</f>
        <v>0</v>
      </c>
      <c r="Q605" s="27">
        <f>IF(ISBLANK(M605),,IF(ISBLANK(G605),,(IF(M605="WON-EW",((((N605-1)*J605)*'results log'!$B$2)+('results log'!$B$2*(N605-1))),IF(M605="WON",((((N605-1)*J605)*'results log'!$B$2)+('results log'!$B$2*(N605-1))),IF(M605="PLACED",((((N605-1)*J605)*'results log'!$B$2)-'results log'!$B$2),IF(J605=0,-'results log'!$B$2,IF(J605=0,-'results log'!$B$2,-('results log'!$B$2*2)))))))*E605))</f>
        <v>0</v>
      </c>
      <c r="R605" s="27">
        <f>IF(ISBLANK(M605),,IF(U605&lt;&gt;1,((IF(M605="WON-EW",(((K605-1)*'results log'!$B$2)*(1-$B$3))+(((L605-1)*'results log'!$B$2)*(1-$B$3)),IF(M605="WON",(((K605-1)*'results log'!$B$2)*(1-$B$3)),IF(M605="PLACED",(((L605-1)*'results log'!$B$2)*(1-$B$3))-'results log'!$B$2,IF(J605=0,-'results log'!$B$2,-('results log'!$B$2*2))))))*E605),0))</f>
        <v>0</v>
      </c>
      <c r="U605">
        <f t="shared" si="19"/>
        <v>1</v>
      </c>
    </row>
    <row r="606" spans="8:21" ht="16" x14ac:dyDescent="0.2">
      <c r="H606" s="22"/>
      <c r="I606" s="22"/>
      <c r="J606" s="22"/>
      <c r="M606" s="17"/>
      <c r="N606" s="26">
        <f>((G606-1)*(1-(IF(H606="no",0,'results log'!$B$3)))+1)</f>
        <v>5.0000000000000044E-2</v>
      </c>
      <c r="O606" s="26">
        <f t="shared" si="20"/>
        <v>0</v>
      </c>
      <c r="P606" s="28">
        <f>IF(ISBLANK(M606),,IF(ISBLANK(F606),,(IF(M606="WON-EW",((((F606-1)*J606)*'results log'!$B$2)+('results log'!$B$2*(F606-1))),IF(M606="WON",((((F606-1)*J606)*'results log'!$B$2)+('results log'!$B$2*(F606-1))),IF(M606="PLACED",((((F606-1)*J606)*'results log'!$B$2)-'results log'!$B$2),IF(J606=0,-'results log'!$B$2,IF(J606=0,-'results log'!$B$2,-('results log'!$B$2*2)))))))*E606))</f>
        <v>0</v>
      </c>
      <c r="Q606" s="27">
        <f>IF(ISBLANK(M606),,IF(ISBLANK(G606),,(IF(M606="WON-EW",((((N606-1)*J606)*'results log'!$B$2)+('results log'!$B$2*(N606-1))),IF(M606="WON",((((N606-1)*J606)*'results log'!$B$2)+('results log'!$B$2*(N606-1))),IF(M606="PLACED",((((N606-1)*J606)*'results log'!$B$2)-'results log'!$B$2),IF(J606=0,-'results log'!$B$2,IF(J606=0,-'results log'!$B$2,-('results log'!$B$2*2)))))))*E606))</f>
        <v>0</v>
      </c>
      <c r="R606" s="27">
        <f>IF(ISBLANK(M606),,IF(U606&lt;&gt;1,((IF(M606="WON-EW",(((K606-1)*'results log'!$B$2)*(1-$B$3))+(((L606-1)*'results log'!$B$2)*(1-$B$3)),IF(M606="WON",(((K606-1)*'results log'!$B$2)*(1-$B$3)),IF(M606="PLACED",(((L606-1)*'results log'!$B$2)*(1-$B$3))-'results log'!$B$2,IF(J606=0,-'results log'!$B$2,-('results log'!$B$2*2))))))*E606),0))</f>
        <v>0</v>
      </c>
      <c r="U606">
        <f t="shared" si="19"/>
        <v>1</v>
      </c>
    </row>
    <row r="607" spans="8:21" ht="16" x14ac:dyDescent="0.2">
      <c r="H607" s="22"/>
      <c r="I607" s="22"/>
      <c r="J607" s="22"/>
      <c r="M607" s="17"/>
      <c r="N607" s="26">
        <f>((G607-1)*(1-(IF(H607="no",0,'results log'!$B$3)))+1)</f>
        <v>5.0000000000000044E-2</v>
      </c>
      <c r="O607" s="26">
        <f t="shared" si="20"/>
        <v>0</v>
      </c>
      <c r="P607" s="28">
        <f>IF(ISBLANK(M607),,IF(ISBLANK(F607),,(IF(M607="WON-EW",((((F607-1)*J607)*'results log'!$B$2)+('results log'!$B$2*(F607-1))),IF(M607="WON",((((F607-1)*J607)*'results log'!$B$2)+('results log'!$B$2*(F607-1))),IF(M607="PLACED",((((F607-1)*J607)*'results log'!$B$2)-'results log'!$B$2),IF(J607=0,-'results log'!$B$2,IF(J607=0,-'results log'!$B$2,-('results log'!$B$2*2)))))))*E607))</f>
        <v>0</v>
      </c>
      <c r="Q607" s="27">
        <f>IF(ISBLANK(M607),,IF(ISBLANK(G607),,(IF(M607="WON-EW",((((N607-1)*J607)*'results log'!$B$2)+('results log'!$B$2*(N607-1))),IF(M607="WON",((((N607-1)*J607)*'results log'!$B$2)+('results log'!$B$2*(N607-1))),IF(M607="PLACED",((((N607-1)*J607)*'results log'!$B$2)-'results log'!$B$2),IF(J607=0,-'results log'!$B$2,IF(J607=0,-'results log'!$B$2,-('results log'!$B$2*2)))))))*E607))</f>
        <v>0</v>
      </c>
      <c r="R607" s="27">
        <f>IF(ISBLANK(M607),,IF(U607&lt;&gt;1,((IF(M607="WON-EW",(((K607-1)*'results log'!$B$2)*(1-$B$3))+(((L607-1)*'results log'!$B$2)*(1-$B$3)),IF(M607="WON",(((K607-1)*'results log'!$B$2)*(1-$B$3)),IF(M607="PLACED",(((L607-1)*'results log'!$B$2)*(1-$B$3))-'results log'!$B$2,IF(J607=0,-'results log'!$B$2,-('results log'!$B$2*2))))))*E607),0))</f>
        <v>0</v>
      </c>
      <c r="U607">
        <f t="shared" si="19"/>
        <v>1</v>
      </c>
    </row>
    <row r="608" spans="8:21" ht="16" x14ac:dyDescent="0.2">
      <c r="H608" s="22"/>
      <c r="I608" s="22"/>
      <c r="J608" s="22"/>
      <c r="M608" s="17"/>
      <c r="N608" s="26">
        <f>((G608-1)*(1-(IF(H608="no",0,'results log'!$B$3)))+1)</f>
        <v>5.0000000000000044E-2</v>
      </c>
      <c r="O608" s="26">
        <f t="shared" si="20"/>
        <v>0</v>
      </c>
      <c r="P608" s="28">
        <f>IF(ISBLANK(M608),,IF(ISBLANK(F608),,(IF(M608="WON-EW",((((F608-1)*J608)*'results log'!$B$2)+('results log'!$B$2*(F608-1))),IF(M608="WON",((((F608-1)*J608)*'results log'!$B$2)+('results log'!$B$2*(F608-1))),IF(M608="PLACED",((((F608-1)*J608)*'results log'!$B$2)-'results log'!$B$2),IF(J608=0,-'results log'!$B$2,IF(J608=0,-'results log'!$B$2,-('results log'!$B$2*2)))))))*E608))</f>
        <v>0</v>
      </c>
      <c r="Q608" s="27">
        <f>IF(ISBLANK(M608),,IF(ISBLANK(G608),,(IF(M608="WON-EW",((((N608-1)*J608)*'results log'!$B$2)+('results log'!$B$2*(N608-1))),IF(M608="WON",((((N608-1)*J608)*'results log'!$B$2)+('results log'!$B$2*(N608-1))),IF(M608="PLACED",((((N608-1)*J608)*'results log'!$B$2)-'results log'!$B$2),IF(J608=0,-'results log'!$B$2,IF(J608=0,-'results log'!$B$2,-('results log'!$B$2*2)))))))*E608))</f>
        <v>0</v>
      </c>
      <c r="R608" s="27">
        <f>IF(ISBLANK(M608),,IF(U608&lt;&gt;1,((IF(M608="WON-EW",(((K608-1)*'results log'!$B$2)*(1-$B$3))+(((L608-1)*'results log'!$B$2)*(1-$B$3)),IF(M608="WON",(((K608-1)*'results log'!$B$2)*(1-$B$3)),IF(M608="PLACED",(((L608-1)*'results log'!$B$2)*(1-$B$3))-'results log'!$B$2,IF(J608=0,-'results log'!$B$2,-('results log'!$B$2*2))))))*E608),0))</f>
        <v>0</v>
      </c>
      <c r="U608">
        <f t="shared" si="19"/>
        <v>1</v>
      </c>
    </row>
    <row r="609" spans="8:21" ht="16" x14ac:dyDescent="0.2">
      <c r="H609" s="22"/>
      <c r="I609" s="22"/>
      <c r="J609" s="22"/>
      <c r="M609" s="17"/>
      <c r="N609" s="26">
        <f>((G609-1)*(1-(IF(H609="no",0,'results log'!$B$3)))+1)</f>
        <v>5.0000000000000044E-2</v>
      </c>
      <c r="O609" s="26">
        <f t="shared" si="20"/>
        <v>0</v>
      </c>
      <c r="P609" s="28">
        <f>IF(ISBLANK(M609),,IF(ISBLANK(F609),,(IF(M609="WON-EW",((((F609-1)*J609)*'results log'!$B$2)+('results log'!$B$2*(F609-1))),IF(M609="WON",((((F609-1)*J609)*'results log'!$B$2)+('results log'!$B$2*(F609-1))),IF(M609="PLACED",((((F609-1)*J609)*'results log'!$B$2)-'results log'!$B$2),IF(J609=0,-'results log'!$B$2,IF(J609=0,-'results log'!$B$2,-('results log'!$B$2*2)))))))*E609))</f>
        <v>0</v>
      </c>
      <c r="Q609" s="27">
        <f>IF(ISBLANK(M609),,IF(ISBLANK(G609),,(IF(M609="WON-EW",((((N609-1)*J609)*'results log'!$B$2)+('results log'!$B$2*(N609-1))),IF(M609="WON",((((N609-1)*J609)*'results log'!$B$2)+('results log'!$B$2*(N609-1))),IF(M609="PLACED",((((N609-1)*J609)*'results log'!$B$2)-'results log'!$B$2),IF(J609=0,-'results log'!$B$2,IF(J609=0,-'results log'!$B$2,-('results log'!$B$2*2)))))))*E609))</f>
        <v>0</v>
      </c>
      <c r="R609" s="27">
        <f>IF(ISBLANK(M609),,IF(U609&lt;&gt;1,((IF(M609="WON-EW",(((K609-1)*'results log'!$B$2)*(1-$B$3))+(((L609-1)*'results log'!$B$2)*(1-$B$3)),IF(M609="WON",(((K609-1)*'results log'!$B$2)*(1-$B$3)),IF(M609="PLACED",(((L609-1)*'results log'!$B$2)*(1-$B$3))-'results log'!$B$2,IF(J609=0,-'results log'!$B$2,-('results log'!$B$2*2))))))*E609),0))</f>
        <v>0</v>
      </c>
      <c r="U609">
        <f t="shared" si="19"/>
        <v>1</v>
      </c>
    </row>
    <row r="610" spans="8:21" ht="16" x14ac:dyDescent="0.2">
      <c r="H610" s="22"/>
      <c r="I610" s="22"/>
      <c r="J610" s="22"/>
      <c r="M610" s="17"/>
      <c r="N610" s="26">
        <f>((G610-1)*(1-(IF(H610="no",0,'results log'!$B$3)))+1)</f>
        <v>5.0000000000000044E-2</v>
      </c>
      <c r="O610" s="26">
        <f t="shared" si="20"/>
        <v>0</v>
      </c>
      <c r="P610" s="28">
        <f>IF(ISBLANK(M610),,IF(ISBLANK(F610),,(IF(M610="WON-EW",((((F610-1)*J610)*'results log'!$B$2)+('results log'!$B$2*(F610-1))),IF(M610="WON",((((F610-1)*J610)*'results log'!$B$2)+('results log'!$B$2*(F610-1))),IF(M610="PLACED",((((F610-1)*J610)*'results log'!$B$2)-'results log'!$B$2),IF(J610=0,-'results log'!$B$2,IF(J610=0,-'results log'!$B$2,-('results log'!$B$2*2)))))))*E610))</f>
        <v>0</v>
      </c>
      <c r="Q610" s="27">
        <f>IF(ISBLANK(M610),,IF(ISBLANK(G610),,(IF(M610="WON-EW",((((N610-1)*J610)*'results log'!$B$2)+('results log'!$B$2*(N610-1))),IF(M610="WON",((((N610-1)*J610)*'results log'!$B$2)+('results log'!$B$2*(N610-1))),IF(M610="PLACED",((((N610-1)*J610)*'results log'!$B$2)-'results log'!$B$2),IF(J610=0,-'results log'!$B$2,IF(J610=0,-'results log'!$B$2,-('results log'!$B$2*2)))))))*E610))</f>
        <v>0</v>
      </c>
      <c r="R610" s="27">
        <f>IF(ISBLANK(M610),,IF(U610&lt;&gt;1,((IF(M610="WON-EW",(((K610-1)*'results log'!$B$2)*(1-$B$3))+(((L610-1)*'results log'!$B$2)*(1-$B$3)),IF(M610="WON",(((K610-1)*'results log'!$B$2)*(1-$B$3)),IF(M610="PLACED",(((L610-1)*'results log'!$B$2)*(1-$B$3))-'results log'!$B$2,IF(J610=0,-'results log'!$B$2,-('results log'!$B$2*2))))))*E610),0))</f>
        <v>0</v>
      </c>
      <c r="U610">
        <f t="shared" si="19"/>
        <v>1</v>
      </c>
    </row>
    <row r="611" spans="8:21" ht="16" x14ac:dyDescent="0.2">
      <c r="H611" s="22"/>
      <c r="I611" s="22"/>
      <c r="J611" s="22"/>
      <c r="M611" s="17"/>
      <c r="N611" s="26">
        <f>((G611-1)*(1-(IF(H611="no",0,'results log'!$B$3)))+1)</f>
        <v>5.0000000000000044E-2</v>
      </c>
      <c r="O611" s="26">
        <f t="shared" si="20"/>
        <v>0</v>
      </c>
      <c r="P611" s="28">
        <f>IF(ISBLANK(M611),,IF(ISBLANK(F611),,(IF(M611="WON-EW",((((F611-1)*J611)*'results log'!$B$2)+('results log'!$B$2*(F611-1))),IF(M611="WON",((((F611-1)*J611)*'results log'!$B$2)+('results log'!$B$2*(F611-1))),IF(M611="PLACED",((((F611-1)*J611)*'results log'!$B$2)-'results log'!$B$2),IF(J611=0,-'results log'!$B$2,IF(J611=0,-'results log'!$B$2,-('results log'!$B$2*2)))))))*E611))</f>
        <v>0</v>
      </c>
      <c r="Q611" s="27">
        <f>IF(ISBLANK(M611),,IF(ISBLANK(G611),,(IF(M611="WON-EW",((((N611-1)*J611)*'results log'!$B$2)+('results log'!$B$2*(N611-1))),IF(M611="WON",((((N611-1)*J611)*'results log'!$B$2)+('results log'!$B$2*(N611-1))),IF(M611="PLACED",((((N611-1)*J611)*'results log'!$B$2)-'results log'!$B$2),IF(J611=0,-'results log'!$B$2,IF(J611=0,-'results log'!$B$2,-('results log'!$B$2*2)))))))*E611))</f>
        <v>0</v>
      </c>
      <c r="R611" s="27">
        <f>IF(ISBLANK(M611),,IF(U611&lt;&gt;1,((IF(M611="WON-EW",(((K611-1)*'results log'!$B$2)*(1-$B$3))+(((L611-1)*'results log'!$B$2)*(1-$B$3)),IF(M611="WON",(((K611-1)*'results log'!$B$2)*(1-$B$3)),IF(M611="PLACED",(((L611-1)*'results log'!$B$2)*(1-$B$3))-'results log'!$B$2,IF(J611=0,-'results log'!$B$2,-('results log'!$B$2*2))))))*E611),0))</f>
        <v>0</v>
      </c>
      <c r="U611">
        <f t="shared" si="19"/>
        <v>1</v>
      </c>
    </row>
    <row r="612" spans="8:21" ht="16" x14ac:dyDescent="0.2">
      <c r="H612" s="22"/>
      <c r="I612" s="22"/>
      <c r="J612" s="22"/>
      <c r="M612" s="17"/>
      <c r="N612" s="26">
        <f>((G612-1)*(1-(IF(H612="no",0,'results log'!$B$3)))+1)</f>
        <v>5.0000000000000044E-2</v>
      </c>
      <c r="O612" s="26">
        <f t="shared" si="20"/>
        <v>0</v>
      </c>
      <c r="P612" s="28">
        <f>IF(ISBLANK(M612),,IF(ISBLANK(F612),,(IF(M612="WON-EW",((((F612-1)*J612)*'results log'!$B$2)+('results log'!$B$2*(F612-1))),IF(M612="WON",((((F612-1)*J612)*'results log'!$B$2)+('results log'!$B$2*(F612-1))),IF(M612="PLACED",((((F612-1)*J612)*'results log'!$B$2)-'results log'!$B$2),IF(J612=0,-'results log'!$B$2,IF(J612=0,-'results log'!$B$2,-('results log'!$B$2*2)))))))*E612))</f>
        <v>0</v>
      </c>
      <c r="Q612" s="27">
        <f>IF(ISBLANK(M612),,IF(ISBLANK(G612),,(IF(M612="WON-EW",((((N612-1)*J612)*'results log'!$B$2)+('results log'!$B$2*(N612-1))),IF(M612="WON",((((N612-1)*J612)*'results log'!$B$2)+('results log'!$B$2*(N612-1))),IF(M612="PLACED",((((N612-1)*J612)*'results log'!$B$2)-'results log'!$B$2),IF(J612=0,-'results log'!$B$2,IF(J612=0,-'results log'!$B$2,-('results log'!$B$2*2)))))))*E612))</f>
        <v>0</v>
      </c>
      <c r="R612" s="27">
        <f>IF(ISBLANK(M612),,IF(U612&lt;&gt;1,((IF(M612="WON-EW",(((K612-1)*'results log'!$B$2)*(1-$B$3))+(((L612-1)*'results log'!$B$2)*(1-$B$3)),IF(M612="WON",(((K612-1)*'results log'!$B$2)*(1-$B$3)),IF(M612="PLACED",(((L612-1)*'results log'!$B$2)*(1-$B$3))-'results log'!$B$2,IF(J612=0,-'results log'!$B$2,-('results log'!$B$2*2))))))*E612),0))</f>
        <v>0</v>
      </c>
      <c r="U612">
        <f t="shared" si="19"/>
        <v>1</v>
      </c>
    </row>
    <row r="613" spans="8:21" ht="16" x14ac:dyDescent="0.2">
      <c r="H613" s="22"/>
      <c r="I613" s="22"/>
      <c r="J613" s="22"/>
      <c r="M613" s="17"/>
      <c r="N613" s="26">
        <f>((G613-1)*(1-(IF(H613="no",0,'results log'!$B$3)))+1)</f>
        <v>5.0000000000000044E-2</v>
      </c>
      <c r="O613" s="26">
        <f t="shared" si="20"/>
        <v>0</v>
      </c>
      <c r="P613" s="28">
        <f>IF(ISBLANK(M613),,IF(ISBLANK(F613),,(IF(M613="WON-EW",((((F613-1)*J613)*'results log'!$B$2)+('results log'!$B$2*(F613-1))),IF(M613="WON",((((F613-1)*J613)*'results log'!$B$2)+('results log'!$B$2*(F613-1))),IF(M613="PLACED",((((F613-1)*J613)*'results log'!$B$2)-'results log'!$B$2),IF(J613=0,-'results log'!$B$2,IF(J613=0,-'results log'!$B$2,-('results log'!$B$2*2)))))))*E613))</f>
        <v>0</v>
      </c>
      <c r="Q613" s="27">
        <f>IF(ISBLANK(M613),,IF(ISBLANK(G613),,(IF(M613="WON-EW",((((N613-1)*J613)*'results log'!$B$2)+('results log'!$B$2*(N613-1))),IF(M613="WON",((((N613-1)*J613)*'results log'!$B$2)+('results log'!$B$2*(N613-1))),IF(M613="PLACED",((((N613-1)*J613)*'results log'!$B$2)-'results log'!$B$2),IF(J613=0,-'results log'!$B$2,IF(J613=0,-'results log'!$B$2,-('results log'!$B$2*2)))))))*E613))</f>
        <v>0</v>
      </c>
      <c r="R613" s="27">
        <f>IF(ISBLANK(M613),,IF(U613&lt;&gt;1,((IF(M613="WON-EW",(((K613-1)*'results log'!$B$2)*(1-$B$3))+(((L613-1)*'results log'!$B$2)*(1-$B$3)),IF(M613="WON",(((K613-1)*'results log'!$B$2)*(1-$B$3)),IF(M613="PLACED",(((L613-1)*'results log'!$B$2)*(1-$B$3))-'results log'!$B$2,IF(J613=0,-'results log'!$B$2,-('results log'!$B$2*2))))))*E613),0))</f>
        <v>0</v>
      </c>
      <c r="U613">
        <f t="shared" si="19"/>
        <v>1</v>
      </c>
    </row>
    <row r="614" spans="8:21" ht="16" x14ac:dyDescent="0.2">
      <c r="H614" s="22"/>
      <c r="I614" s="22"/>
      <c r="J614" s="22"/>
      <c r="M614" s="17"/>
      <c r="N614" s="26">
        <f>((G614-1)*(1-(IF(H614="no",0,'results log'!$B$3)))+1)</f>
        <v>5.0000000000000044E-2</v>
      </c>
      <c r="O614" s="26">
        <f t="shared" si="20"/>
        <v>0</v>
      </c>
      <c r="P614" s="28">
        <f>IF(ISBLANK(M614),,IF(ISBLANK(F614),,(IF(M614="WON-EW",((((F614-1)*J614)*'results log'!$B$2)+('results log'!$B$2*(F614-1))),IF(M614="WON",((((F614-1)*J614)*'results log'!$B$2)+('results log'!$B$2*(F614-1))),IF(M614="PLACED",((((F614-1)*J614)*'results log'!$B$2)-'results log'!$B$2),IF(J614=0,-'results log'!$B$2,IF(J614=0,-'results log'!$B$2,-('results log'!$B$2*2)))))))*E614))</f>
        <v>0</v>
      </c>
      <c r="Q614" s="27">
        <f>IF(ISBLANK(M614),,IF(ISBLANK(G614),,(IF(M614="WON-EW",((((N614-1)*J614)*'results log'!$B$2)+('results log'!$B$2*(N614-1))),IF(M614="WON",((((N614-1)*J614)*'results log'!$B$2)+('results log'!$B$2*(N614-1))),IF(M614="PLACED",((((N614-1)*J614)*'results log'!$B$2)-'results log'!$B$2),IF(J614=0,-'results log'!$B$2,IF(J614=0,-'results log'!$B$2,-('results log'!$B$2*2)))))))*E614))</f>
        <v>0</v>
      </c>
      <c r="R614" s="27">
        <f>IF(ISBLANK(M614),,IF(U614&lt;&gt;1,((IF(M614="WON-EW",(((K614-1)*'results log'!$B$2)*(1-$B$3))+(((L614-1)*'results log'!$B$2)*(1-$B$3)),IF(M614="WON",(((K614-1)*'results log'!$B$2)*(1-$B$3)),IF(M614="PLACED",(((L614-1)*'results log'!$B$2)*(1-$B$3))-'results log'!$B$2,IF(J614=0,-'results log'!$B$2,-('results log'!$B$2*2))))))*E614),0))</f>
        <v>0</v>
      </c>
      <c r="U614">
        <f t="shared" si="19"/>
        <v>1</v>
      </c>
    </row>
    <row r="615" spans="8:21" ht="16" x14ac:dyDescent="0.2">
      <c r="H615" s="22"/>
      <c r="I615" s="22"/>
      <c r="J615" s="22"/>
      <c r="M615" s="17"/>
      <c r="N615" s="26">
        <f>((G615-1)*(1-(IF(H615="no",0,'results log'!$B$3)))+1)</f>
        <v>5.0000000000000044E-2</v>
      </c>
      <c r="O615" s="26">
        <f t="shared" si="20"/>
        <v>0</v>
      </c>
      <c r="P615" s="28">
        <f>IF(ISBLANK(M615),,IF(ISBLANK(F615),,(IF(M615="WON-EW",((((F615-1)*J615)*'results log'!$B$2)+('results log'!$B$2*(F615-1))),IF(M615="WON",((((F615-1)*J615)*'results log'!$B$2)+('results log'!$B$2*(F615-1))),IF(M615="PLACED",((((F615-1)*J615)*'results log'!$B$2)-'results log'!$B$2),IF(J615=0,-'results log'!$B$2,IF(J615=0,-'results log'!$B$2,-('results log'!$B$2*2)))))))*E615))</f>
        <v>0</v>
      </c>
      <c r="Q615" s="27">
        <f>IF(ISBLANK(M615),,IF(ISBLANK(G615),,(IF(M615="WON-EW",((((N615-1)*J615)*'results log'!$B$2)+('results log'!$B$2*(N615-1))),IF(M615="WON",((((N615-1)*J615)*'results log'!$B$2)+('results log'!$B$2*(N615-1))),IF(M615="PLACED",((((N615-1)*J615)*'results log'!$B$2)-'results log'!$B$2),IF(J615=0,-'results log'!$B$2,IF(J615=0,-'results log'!$B$2,-('results log'!$B$2*2)))))))*E615))</f>
        <v>0</v>
      </c>
      <c r="R615" s="27">
        <f>IF(ISBLANK(M615),,IF(U615&lt;&gt;1,((IF(M615="WON-EW",(((K615-1)*'results log'!$B$2)*(1-$B$3))+(((L615-1)*'results log'!$B$2)*(1-$B$3)),IF(M615="WON",(((K615-1)*'results log'!$B$2)*(1-$B$3)),IF(M615="PLACED",(((L615-1)*'results log'!$B$2)*(1-$B$3))-'results log'!$B$2,IF(J615=0,-'results log'!$B$2,-('results log'!$B$2*2))))))*E615),0))</f>
        <v>0</v>
      </c>
      <c r="U615">
        <f t="shared" si="19"/>
        <v>1</v>
      </c>
    </row>
    <row r="616" spans="8:21" ht="16" x14ac:dyDescent="0.2">
      <c r="H616" s="22"/>
      <c r="I616" s="22"/>
      <c r="J616" s="22"/>
      <c r="M616" s="17"/>
      <c r="N616" s="26">
        <f>((G616-1)*(1-(IF(H616="no",0,'results log'!$B$3)))+1)</f>
        <v>5.0000000000000044E-2</v>
      </c>
      <c r="O616" s="26">
        <f t="shared" si="20"/>
        <v>0</v>
      </c>
      <c r="P616" s="28">
        <f>IF(ISBLANK(M616),,IF(ISBLANK(F616),,(IF(M616="WON-EW",((((F616-1)*J616)*'results log'!$B$2)+('results log'!$B$2*(F616-1))),IF(M616="WON",((((F616-1)*J616)*'results log'!$B$2)+('results log'!$B$2*(F616-1))),IF(M616="PLACED",((((F616-1)*J616)*'results log'!$B$2)-'results log'!$B$2),IF(J616=0,-'results log'!$B$2,IF(J616=0,-'results log'!$B$2,-('results log'!$B$2*2)))))))*E616))</f>
        <v>0</v>
      </c>
      <c r="Q616" s="27">
        <f>IF(ISBLANK(M616),,IF(ISBLANK(G616),,(IF(M616="WON-EW",((((N616-1)*J616)*'results log'!$B$2)+('results log'!$B$2*(N616-1))),IF(M616="WON",((((N616-1)*J616)*'results log'!$B$2)+('results log'!$B$2*(N616-1))),IF(M616="PLACED",((((N616-1)*J616)*'results log'!$B$2)-'results log'!$B$2),IF(J616=0,-'results log'!$B$2,IF(J616=0,-'results log'!$B$2,-('results log'!$B$2*2)))))))*E616))</f>
        <v>0</v>
      </c>
      <c r="R616" s="27">
        <f>IF(ISBLANK(M616),,IF(U616&lt;&gt;1,((IF(M616="WON-EW",(((K616-1)*'results log'!$B$2)*(1-$B$3))+(((L616-1)*'results log'!$B$2)*(1-$B$3)),IF(M616="WON",(((K616-1)*'results log'!$B$2)*(1-$B$3)),IF(M616="PLACED",(((L616-1)*'results log'!$B$2)*(1-$B$3))-'results log'!$B$2,IF(J616=0,-'results log'!$B$2,-('results log'!$B$2*2))))))*E616),0))</f>
        <v>0</v>
      </c>
      <c r="U616">
        <f t="shared" si="19"/>
        <v>1</v>
      </c>
    </row>
    <row r="617" spans="8:21" ht="16" x14ac:dyDescent="0.2">
      <c r="H617" s="22"/>
      <c r="I617" s="22"/>
      <c r="J617" s="22"/>
      <c r="M617" s="17"/>
      <c r="N617" s="26">
        <f>((G617-1)*(1-(IF(H617="no",0,'results log'!$B$3)))+1)</f>
        <v>5.0000000000000044E-2</v>
      </c>
      <c r="O617" s="26">
        <f t="shared" si="20"/>
        <v>0</v>
      </c>
      <c r="P617" s="28">
        <f>IF(ISBLANK(M617),,IF(ISBLANK(F617),,(IF(M617="WON-EW",((((F617-1)*J617)*'results log'!$B$2)+('results log'!$B$2*(F617-1))),IF(M617="WON",((((F617-1)*J617)*'results log'!$B$2)+('results log'!$B$2*(F617-1))),IF(M617="PLACED",((((F617-1)*J617)*'results log'!$B$2)-'results log'!$B$2),IF(J617=0,-'results log'!$B$2,IF(J617=0,-'results log'!$B$2,-('results log'!$B$2*2)))))))*E617))</f>
        <v>0</v>
      </c>
      <c r="Q617" s="27">
        <f>IF(ISBLANK(M617),,IF(ISBLANK(G617),,(IF(M617="WON-EW",((((N617-1)*J617)*'results log'!$B$2)+('results log'!$B$2*(N617-1))),IF(M617="WON",((((N617-1)*J617)*'results log'!$B$2)+('results log'!$B$2*(N617-1))),IF(M617="PLACED",((((N617-1)*J617)*'results log'!$B$2)-'results log'!$B$2),IF(J617=0,-'results log'!$B$2,IF(J617=0,-'results log'!$B$2,-('results log'!$B$2*2)))))))*E617))</f>
        <v>0</v>
      </c>
      <c r="R617" s="27">
        <f>IF(ISBLANK(M617),,IF(U617&lt;&gt;1,((IF(M617="WON-EW",(((K617-1)*'results log'!$B$2)*(1-$B$3))+(((L617-1)*'results log'!$B$2)*(1-$B$3)),IF(M617="WON",(((K617-1)*'results log'!$B$2)*(1-$B$3)),IF(M617="PLACED",(((L617-1)*'results log'!$B$2)*(1-$B$3))-'results log'!$B$2,IF(J617=0,-'results log'!$B$2,-('results log'!$B$2*2))))))*E617),0))</f>
        <v>0</v>
      </c>
      <c r="U617">
        <f t="shared" si="19"/>
        <v>1</v>
      </c>
    </row>
    <row r="618" spans="8:21" ht="16" x14ac:dyDescent="0.2">
      <c r="H618" s="22"/>
      <c r="I618" s="22"/>
      <c r="J618" s="22"/>
      <c r="M618" s="17"/>
      <c r="N618" s="26">
        <f>((G618-1)*(1-(IF(H618="no",0,'results log'!$B$3)))+1)</f>
        <v>5.0000000000000044E-2</v>
      </c>
      <c r="O618" s="26">
        <f t="shared" si="20"/>
        <v>0</v>
      </c>
      <c r="P618" s="28">
        <f>IF(ISBLANK(M618),,IF(ISBLANK(F618),,(IF(M618="WON-EW",((((F618-1)*J618)*'results log'!$B$2)+('results log'!$B$2*(F618-1))),IF(M618="WON",((((F618-1)*J618)*'results log'!$B$2)+('results log'!$B$2*(F618-1))),IF(M618="PLACED",((((F618-1)*J618)*'results log'!$B$2)-'results log'!$B$2),IF(J618=0,-'results log'!$B$2,IF(J618=0,-'results log'!$B$2,-('results log'!$B$2*2)))))))*E618))</f>
        <v>0</v>
      </c>
      <c r="Q618" s="27">
        <f>IF(ISBLANK(M618),,IF(ISBLANK(G618),,(IF(M618="WON-EW",((((N618-1)*J618)*'results log'!$B$2)+('results log'!$B$2*(N618-1))),IF(M618="WON",((((N618-1)*J618)*'results log'!$B$2)+('results log'!$B$2*(N618-1))),IF(M618="PLACED",((((N618-1)*J618)*'results log'!$B$2)-'results log'!$B$2),IF(J618=0,-'results log'!$B$2,IF(J618=0,-'results log'!$B$2,-('results log'!$B$2*2)))))))*E618))</f>
        <v>0</v>
      </c>
      <c r="R618" s="27">
        <f>IF(ISBLANK(M618),,IF(U618&lt;&gt;1,((IF(M618="WON-EW",(((K618-1)*'results log'!$B$2)*(1-$B$3))+(((L618-1)*'results log'!$B$2)*(1-$B$3)),IF(M618="WON",(((K618-1)*'results log'!$B$2)*(1-$B$3)),IF(M618="PLACED",(((L618-1)*'results log'!$B$2)*(1-$B$3))-'results log'!$B$2,IF(J618=0,-'results log'!$B$2,-('results log'!$B$2*2))))))*E618),0))</f>
        <v>0</v>
      </c>
      <c r="U618">
        <f t="shared" si="19"/>
        <v>1</v>
      </c>
    </row>
    <row r="619" spans="8:21" ht="16" x14ac:dyDescent="0.2">
      <c r="H619" s="22"/>
      <c r="I619" s="22"/>
      <c r="J619" s="22"/>
      <c r="M619" s="17"/>
      <c r="N619" s="26">
        <f>((G619-1)*(1-(IF(H619="no",0,'results log'!$B$3)))+1)</f>
        <v>5.0000000000000044E-2</v>
      </c>
      <c r="O619" s="26">
        <f t="shared" si="20"/>
        <v>0</v>
      </c>
      <c r="P619" s="28">
        <f>IF(ISBLANK(M619),,IF(ISBLANK(F619),,(IF(M619="WON-EW",((((F619-1)*J619)*'results log'!$B$2)+('results log'!$B$2*(F619-1))),IF(M619="WON",((((F619-1)*J619)*'results log'!$B$2)+('results log'!$B$2*(F619-1))),IF(M619="PLACED",((((F619-1)*J619)*'results log'!$B$2)-'results log'!$B$2),IF(J619=0,-'results log'!$B$2,IF(J619=0,-'results log'!$B$2,-('results log'!$B$2*2)))))))*E619))</f>
        <v>0</v>
      </c>
      <c r="Q619" s="27">
        <f>IF(ISBLANK(M619),,IF(ISBLANK(G619),,(IF(M619="WON-EW",((((N619-1)*J619)*'results log'!$B$2)+('results log'!$B$2*(N619-1))),IF(M619="WON",((((N619-1)*J619)*'results log'!$B$2)+('results log'!$B$2*(N619-1))),IF(M619="PLACED",((((N619-1)*J619)*'results log'!$B$2)-'results log'!$B$2),IF(J619=0,-'results log'!$B$2,IF(J619=0,-'results log'!$B$2,-('results log'!$B$2*2)))))))*E619))</f>
        <v>0</v>
      </c>
      <c r="R619" s="27">
        <f>IF(ISBLANK(M619),,IF(U619&lt;&gt;1,((IF(M619="WON-EW",(((K619-1)*'results log'!$B$2)*(1-$B$3))+(((L619-1)*'results log'!$B$2)*(1-$B$3)),IF(M619="WON",(((K619-1)*'results log'!$B$2)*(1-$B$3)),IF(M619="PLACED",(((L619-1)*'results log'!$B$2)*(1-$B$3))-'results log'!$B$2,IF(J619=0,-'results log'!$B$2,-('results log'!$B$2*2))))))*E619),0))</f>
        <v>0</v>
      </c>
      <c r="U619">
        <f t="shared" si="19"/>
        <v>1</v>
      </c>
    </row>
    <row r="620" spans="8:21" ht="16" x14ac:dyDescent="0.2">
      <c r="H620" s="22"/>
      <c r="I620" s="22"/>
      <c r="J620" s="22"/>
      <c r="M620" s="17"/>
      <c r="N620" s="26">
        <f>((G620-1)*(1-(IF(H620="no",0,'results log'!$B$3)))+1)</f>
        <v>5.0000000000000044E-2</v>
      </c>
      <c r="O620" s="26">
        <f t="shared" si="20"/>
        <v>0</v>
      </c>
      <c r="P620" s="28">
        <f>IF(ISBLANK(M620),,IF(ISBLANK(F620),,(IF(M620="WON-EW",((((F620-1)*J620)*'results log'!$B$2)+('results log'!$B$2*(F620-1))),IF(M620="WON",((((F620-1)*J620)*'results log'!$B$2)+('results log'!$B$2*(F620-1))),IF(M620="PLACED",((((F620-1)*J620)*'results log'!$B$2)-'results log'!$B$2),IF(J620=0,-'results log'!$B$2,IF(J620=0,-'results log'!$B$2,-('results log'!$B$2*2)))))))*E620))</f>
        <v>0</v>
      </c>
      <c r="Q620" s="27">
        <f>IF(ISBLANK(M620),,IF(ISBLANK(G620),,(IF(M620="WON-EW",((((N620-1)*J620)*'results log'!$B$2)+('results log'!$B$2*(N620-1))),IF(M620="WON",((((N620-1)*J620)*'results log'!$B$2)+('results log'!$B$2*(N620-1))),IF(M620="PLACED",((((N620-1)*J620)*'results log'!$B$2)-'results log'!$B$2),IF(J620=0,-'results log'!$B$2,IF(J620=0,-'results log'!$B$2,-('results log'!$B$2*2)))))))*E620))</f>
        <v>0</v>
      </c>
      <c r="R620" s="27">
        <f>IF(ISBLANK(M620),,IF(U620&lt;&gt;1,((IF(M620="WON-EW",(((K620-1)*'results log'!$B$2)*(1-$B$3))+(((L620-1)*'results log'!$B$2)*(1-$B$3)),IF(M620="WON",(((K620-1)*'results log'!$B$2)*(1-$B$3)),IF(M620="PLACED",(((L620-1)*'results log'!$B$2)*(1-$B$3))-'results log'!$B$2,IF(J620=0,-'results log'!$B$2,-('results log'!$B$2*2))))))*E620),0))</f>
        <v>0</v>
      </c>
      <c r="U620">
        <f t="shared" si="19"/>
        <v>1</v>
      </c>
    </row>
    <row r="621" spans="8:21" ht="16" x14ac:dyDescent="0.2">
      <c r="H621" s="22"/>
      <c r="I621" s="22"/>
      <c r="J621" s="22"/>
      <c r="M621" s="17"/>
      <c r="N621" s="26">
        <f>((G621-1)*(1-(IF(H621="no",0,'results log'!$B$3)))+1)</f>
        <v>5.0000000000000044E-2</v>
      </c>
      <c r="O621" s="26">
        <f t="shared" si="20"/>
        <v>0</v>
      </c>
      <c r="P621" s="28">
        <f>IF(ISBLANK(M621),,IF(ISBLANK(F621),,(IF(M621="WON-EW",((((F621-1)*J621)*'results log'!$B$2)+('results log'!$B$2*(F621-1))),IF(M621="WON",((((F621-1)*J621)*'results log'!$B$2)+('results log'!$B$2*(F621-1))),IF(M621="PLACED",((((F621-1)*J621)*'results log'!$B$2)-'results log'!$B$2),IF(J621=0,-'results log'!$B$2,IF(J621=0,-'results log'!$B$2,-('results log'!$B$2*2)))))))*E621))</f>
        <v>0</v>
      </c>
      <c r="Q621" s="27">
        <f>IF(ISBLANK(M621),,IF(ISBLANK(G621),,(IF(M621="WON-EW",((((N621-1)*J621)*'results log'!$B$2)+('results log'!$B$2*(N621-1))),IF(M621="WON",((((N621-1)*J621)*'results log'!$B$2)+('results log'!$B$2*(N621-1))),IF(M621="PLACED",((((N621-1)*J621)*'results log'!$B$2)-'results log'!$B$2),IF(J621=0,-'results log'!$B$2,IF(J621=0,-'results log'!$B$2,-('results log'!$B$2*2)))))))*E621))</f>
        <v>0</v>
      </c>
      <c r="R621" s="27">
        <f>IF(ISBLANK(M621),,IF(U621&lt;&gt;1,((IF(M621="WON-EW",(((K621-1)*'results log'!$B$2)*(1-$B$3))+(((L621-1)*'results log'!$B$2)*(1-$B$3)),IF(M621="WON",(((K621-1)*'results log'!$B$2)*(1-$B$3)),IF(M621="PLACED",(((L621-1)*'results log'!$B$2)*(1-$B$3))-'results log'!$B$2,IF(J621=0,-'results log'!$B$2,-('results log'!$B$2*2))))))*E621),0))</f>
        <v>0</v>
      </c>
      <c r="U621">
        <f t="shared" si="19"/>
        <v>1</v>
      </c>
    </row>
    <row r="622" spans="8:21" ht="16" x14ac:dyDescent="0.2">
      <c r="H622" s="22"/>
      <c r="I622" s="22"/>
      <c r="J622" s="22"/>
      <c r="M622" s="17"/>
      <c r="N622" s="26">
        <f>((G622-1)*(1-(IF(H622="no",0,'results log'!$B$3)))+1)</f>
        <v>5.0000000000000044E-2</v>
      </c>
      <c r="O622" s="26">
        <f t="shared" si="20"/>
        <v>0</v>
      </c>
      <c r="P622" s="28">
        <f>IF(ISBLANK(M622),,IF(ISBLANK(F622),,(IF(M622="WON-EW",((((F622-1)*J622)*'results log'!$B$2)+('results log'!$B$2*(F622-1))),IF(M622="WON",((((F622-1)*J622)*'results log'!$B$2)+('results log'!$B$2*(F622-1))),IF(M622="PLACED",((((F622-1)*J622)*'results log'!$B$2)-'results log'!$B$2),IF(J622=0,-'results log'!$B$2,IF(J622=0,-'results log'!$B$2,-('results log'!$B$2*2)))))))*E622))</f>
        <v>0</v>
      </c>
      <c r="Q622" s="27">
        <f>IF(ISBLANK(M622),,IF(ISBLANK(G622),,(IF(M622="WON-EW",((((N622-1)*J622)*'results log'!$B$2)+('results log'!$B$2*(N622-1))),IF(M622="WON",((((N622-1)*J622)*'results log'!$B$2)+('results log'!$B$2*(N622-1))),IF(M622="PLACED",((((N622-1)*J622)*'results log'!$B$2)-'results log'!$B$2),IF(J622=0,-'results log'!$B$2,IF(J622=0,-'results log'!$B$2,-('results log'!$B$2*2)))))))*E622))</f>
        <v>0</v>
      </c>
      <c r="R622" s="27">
        <f>IF(ISBLANK(M622),,IF(U622&lt;&gt;1,((IF(M622="WON-EW",(((K622-1)*'results log'!$B$2)*(1-$B$3))+(((L622-1)*'results log'!$B$2)*(1-$B$3)),IF(M622="WON",(((K622-1)*'results log'!$B$2)*(1-$B$3)),IF(M622="PLACED",(((L622-1)*'results log'!$B$2)*(1-$B$3))-'results log'!$B$2,IF(J622=0,-'results log'!$B$2,-('results log'!$B$2*2))))))*E622),0))</f>
        <v>0</v>
      </c>
      <c r="U622">
        <f t="shared" si="19"/>
        <v>1</v>
      </c>
    </row>
    <row r="623" spans="8:21" ht="16" x14ac:dyDescent="0.2">
      <c r="H623" s="22"/>
      <c r="I623" s="22"/>
      <c r="J623" s="22"/>
      <c r="M623" s="17"/>
      <c r="N623" s="26">
        <f>((G623-1)*(1-(IF(H623="no",0,'results log'!$B$3)))+1)</f>
        <v>5.0000000000000044E-2</v>
      </c>
      <c r="O623" s="26">
        <f t="shared" si="20"/>
        <v>0</v>
      </c>
      <c r="P623" s="28">
        <f>IF(ISBLANK(M623),,IF(ISBLANK(F623),,(IF(M623="WON-EW",((((F623-1)*J623)*'results log'!$B$2)+('results log'!$B$2*(F623-1))),IF(M623="WON",((((F623-1)*J623)*'results log'!$B$2)+('results log'!$B$2*(F623-1))),IF(M623="PLACED",((((F623-1)*J623)*'results log'!$B$2)-'results log'!$B$2),IF(J623=0,-'results log'!$B$2,IF(J623=0,-'results log'!$B$2,-('results log'!$B$2*2)))))))*E623))</f>
        <v>0</v>
      </c>
      <c r="Q623" s="27">
        <f>IF(ISBLANK(M623),,IF(ISBLANK(G623),,(IF(M623="WON-EW",((((N623-1)*J623)*'results log'!$B$2)+('results log'!$B$2*(N623-1))),IF(M623="WON",((((N623-1)*J623)*'results log'!$B$2)+('results log'!$B$2*(N623-1))),IF(M623="PLACED",((((N623-1)*J623)*'results log'!$B$2)-'results log'!$B$2),IF(J623=0,-'results log'!$B$2,IF(J623=0,-'results log'!$B$2,-('results log'!$B$2*2)))))))*E623))</f>
        <v>0</v>
      </c>
      <c r="R623" s="27">
        <f>IF(ISBLANK(M623),,IF(U623&lt;&gt;1,((IF(M623="WON-EW",(((K623-1)*'results log'!$B$2)*(1-$B$3))+(((L623-1)*'results log'!$B$2)*(1-$B$3)),IF(M623="WON",(((K623-1)*'results log'!$B$2)*(1-$B$3)),IF(M623="PLACED",(((L623-1)*'results log'!$B$2)*(1-$B$3))-'results log'!$B$2,IF(J623=0,-'results log'!$B$2,-('results log'!$B$2*2))))))*E623),0))</f>
        <v>0</v>
      </c>
      <c r="U623">
        <f t="shared" si="19"/>
        <v>1</v>
      </c>
    </row>
    <row r="624" spans="8:21" ht="16" x14ac:dyDescent="0.2">
      <c r="H624" s="22"/>
      <c r="I624" s="22"/>
      <c r="J624" s="22"/>
      <c r="M624" s="17"/>
      <c r="N624" s="26">
        <f>((G624-1)*(1-(IF(H624="no",0,'results log'!$B$3)))+1)</f>
        <v>5.0000000000000044E-2</v>
      </c>
      <c r="O624" s="26">
        <f t="shared" si="20"/>
        <v>0</v>
      </c>
      <c r="P624" s="28">
        <f>IF(ISBLANK(M624),,IF(ISBLANK(F624),,(IF(M624="WON-EW",((((F624-1)*J624)*'results log'!$B$2)+('results log'!$B$2*(F624-1))),IF(M624="WON",((((F624-1)*J624)*'results log'!$B$2)+('results log'!$B$2*(F624-1))),IF(M624="PLACED",((((F624-1)*J624)*'results log'!$B$2)-'results log'!$B$2),IF(J624=0,-'results log'!$B$2,IF(J624=0,-'results log'!$B$2,-('results log'!$B$2*2)))))))*E624))</f>
        <v>0</v>
      </c>
      <c r="Q624" s="27">
        <f>IF(ISBLANK(M624),,IF(ISBLANK(G624),,(IF(M624="WON-EW",((((N624-1)*J624)*'results log'!$B$2)+('results log'!$B$2*(N624-1))),IF(M624="WON",((((N624-1)*J624)*'results log'!$B$2)+('results log'!$B$2*(N624-1))),IF(M624="PLACED",((((N624-1)*J624)*'results log'!$B$2)-'results log'!$B$2),IF(J624=0,-'results log'!$B$2,IF(J624=0,-'results log'!$B$2,-('results log'!$B$2*2)))))))*E624))</f>
        <v>0</v>
      </c>
      <c r="R624" s="27">
        <f>IF(ISBLANK(M624),,IF(U624&lt;&gt;1,((IF(M624="WON-EW",(((K624-1)*'results log'!$B$2)*(1-$B$3))+(((L624-1)*'results log'!$B$2)*(1-$B$3)),IF(M624="WON",(((K624-1)*'results log'!$B$2)*(1-$B$3)),IF(M624="PLACED",(((L624-1)*'results log'!$B$2)*(1-$B$3))-'results log'!$B$2,IF(J624=0,-'results log'!$B$2,-('results log'!$B$2*2))))))*E624),0))</f>
        <v>0</v>
      </c>
      <c r="U624">
        <f t="shared" si="19"/>
        <v>1</v>
      </c>
    </row>
    <row r="625" spans="8:21" ht="16" x14ac:dyDescent="0.2">
      <c r="H625" s="22"/>
      <c r="I625" s="22"/>
      <c r="J625" s="22"/>
      <c r="M625" s="17"/>
      <c r="N625" s="26">
        <f>((G625-1)*(1-(IF(H625="no",0,'results log'!$B$3)))+1)</f>
        <v>5.0000000000000044E-2</v>
      </c>
      <c r="O625" s="26">
        <f t="shared" si="20"/>
        <v>0</v>
      </c>
      <c r="P625" s="28">
        <f>IF(ISBLANK(M625),,IF(ISBLANK(F625),,(IF(M625="WON-EW",((((F625-1)*J625)*'results log'!$B$2)+('results log'!$B$2*(F625-1))),IF(M625="WON",((((F625-1)*J625)*'results log'!$B$2)+('results log'!$B$2*(F625-1))),IF(M625="PLACED",((((F625-1)*J625)*'results log'!$B$2)-'results log'!$B$2),IF(J625=0,-'results log'!$B$2,IF(J625=0,-'results log'!$B$2,-('results log'!$B$2*2)))))))*E625))</f>
        <v>0</v>
      </c>
      <c r="Q625" s="27">
        <f>IF(ISBLANK(M625),,IF(ISBLANK(G625),,(IF(M625="WON-EW",((((N625-1)*J625)*'results log'!$B$2)+('results log'!$B$2*(N625-1))),IF(M625="WON",((((N625-1)*J625)*'results log'!$B$2)+('results log'!$B$2*(N625-1))),IF(M625="PLACED",((((N625-1)*J625)*'results log'!$B$2)-'results log'!$B$2),IF(J625=0,-'results log'!$B$2,IF(J625=0,-'results log'!$B$2,-('results log'!$B$2*2)))))))*E625))</f>
        <v>0</v>
      </c>
      <c r="R625" s="27">
        <f>IF(ISBLANK(M625),,IF(U625&lt;&gt;1,((IF(M625="WON-EW",(((K625-1)*'results log'!$B$2)*(1-$B$3))+(((L625-1)*'results log'!$B$2)*(1-$B$3)),IF(M625="WON",(((K625-1)*'results log'!$B$2)*(1-$B$3)),IF(M625="PLACED",(((L625-1)*'results log'!$B$2)*(1-$B$3))-'results log'!$B$2,IF(J625=0,-'results log'!$B$2,-('results log'!$B$2*2))))))*E625),0))</f>
        <v>0</v>
      </c>
      <c r="U625">
        <f t="shared" si="19"/>
        <v>1</v>
      </c>
    </row>
    <row r="626" spans="8:21" ht="16" x14ac:dyDescent="0.2">
      <c r="H626" s="22"/>
      <c r="I626" s="22"/>
      <c r="J626" s="22"/>
      <c r="M626" s="17"/>
      <c r="N626" s="26">
        <f>((G626-1)*(1-(IF(H626="no",0,'results log'!$B$3)))+1)</f>
        <v>5.0000000000000044E-2</v>
      </c>
      <c r="O626" s="26">
        <f t="shared" si="20"/>
        <v>0</v>
      </c>
      <c r="P626" s="28">
        <f>IF(ISBLANK(M626),,IF(ISBLANK(F626),,(IF(M626="WON-EW",((((F626-1)*J626)*'results log'!$B$2)+('results log'!$B$2*(F626-1))),IF(M626="WON",((((F626-1)*J626)*'results log'!$B$2)+('results log'!$B$2*(F626-1))),IF(M626="PLACED",((((F626-1)*J626)*'results log'!$B$2)-'results log'!$B$2),IF(J626=0,-'results log'!$B$2,IF(J626=0,-'results log'!$B$2,-('results log'!$B$2*2)))))))*E626))</f>
        <v>0</v>
      </c>
      <c r="Q626" s="27">
        <f>IF(ISBLANK(M626),,IF(ISBLANK(G626),,(IF(M626="WON-EW",((((N626-1)*J626)*'results log'!$B$2)+('results log'!$B$2*(N626-1))),IF(M626="WON",((((N626-1)*J626)*'results log'!$B$2)+('results log'!$B$2*(N626-1))),IF(M626="PLACED",((((N626-1)*J626)*'results log'!$B$2)-'results log'!$B$2),IF(J626=0,-'results log'!$B$2,IF(J626=0,-'results log'!$B$2,-('results log'!$B$2*2)))))))*E626))</f>
        <v>0</v>
      </c>
      <c r="R626" s="27">
        <f>IF(ISBLANK(M626),,IF(U626&lt;&gt;1,((IF(M626="WON-EW",(((K626-1)*'results log'!$B$2)*(1-$B$3))+(((L626-1)*'results log'!$B$2)*(1-$B$3)),IF(M626="WON",(((K626-1)*'results log'!$B$2)*(1-$B$3)),IF(M626="PLACED",(((L626-1)*'results log'!$B$2)*(1-$B$3))-'results log'!$B$2,IF(J626=0,-'results log'!$B$2,-('results log'!$B$2*2))))))*E626),0))</f>
        <v>0</v>
      </c>
      <c r="U626">
        <f t="shared" si="19"/>
        <v>1</v>
      </c>
    </row>
    <row r="627" spans="8:21" ht="16" x14ac:dyDescent="0.2">
      <c r="H627" s="22"/>
      <c r="I627" s="22"/>
      <c r="J627" s="22"/>
      <c r="M627" s="17"/>
      <c r="N627" s="26">
        <f>((G627-1)*(1-(IF(H627="no",0,'results log'!$B$3)))+1)</f>
        <v>5.0000000000000044E-2</v>
      </c>
      <c r="O627" s="26">
        <f t="shared" si="20"/>
        <v>0</v>
      </c>
      <c r="P627" s="28">
        <f>IF(ISBLANK(M627),,IF(ISBLANK(F627),,(IF(M627="WON-EW",((((F627-1)*J627)*'results log'!$B$2)+('results log'!$B$2*(F627-1))),IF(M627="WON",((((F627-1)*J627)*'results log'!$B$2)+('results log'!$B$2*(F627-1))),IF(M627="PLACED",((((F627-1)*J627)*'results log'!$B$2)-'results log'!$B$2),IF(J627=0,-'results log'!$B$2,IF(J627=0,-'results log'!$B$2,-('results log'!$B$2*2)))))))*E627))</f>
        <v>0</v>
      </c>
      <c r="Q627" s="27">
        <f>IF(ISBLANK(M627),,IF(ISBLANK(G627),,(IF(M627="WON-EW",((((N627-1)*J627)*'results log'!$B$2)+('results log'!$B$2*(N627-1))),IF(M627="WON",((((N627-1)*J627)*'results log'!$B$2)+('results log'!$B$2*(N627-1))),IF(M627="PLACED",((((N627-1)*J627)*'results log'!$B$2)-'results log'!$B$2),IF(J627=0,-'results log'!$B$2,IF(J627=0,-'results log'!$B$2,-('results log'!$B$2*2)))))))*E627))</f>
        <v>0</v>
      </c>
      <c r="R627" s="27">
        <f>IF(ISBLANK(M627),,IF(U627&lt;&gt;1,((IF(M627="WON-EW",(((K627-1)*'results log'!$B$2)*(1-$B$3))+(((L627-1)*'results log'!$B$2)*(1-$B$3)),IF(M627="WON",(((K627-1)*'results log'!$B$2)*(1-$B$3)),IF(M627="PLACED",(((L627-1)*'results log'!$B$2)*(1-$B$3))-'results log'!$B$2,IF(J627=0,-'results log'!$B$2,-('results log'!$B$2*2))))))*E627),0))</f>
        <v>0</v>
      </c>
      <c r="U627">
        <f t="shared" si="19"/>
        <v>1</v>
      </c>
    </row>
    <row r="628" spans="8:21" ht="16" x14ac:dyDescent="0.2">
      <c r="H628" s="22"/>
      <c r="I628" s="22"/>
      <c r="J628" s="22"/>
      <c r="M628" s="17"/>
      <c r="N628" s="26">
        <f>((G628-1)*(1-(IF(H628="no",0,'results log'!$B$3)))+1)</f>
        <v>5.0000000000000044E-2</v>
      </c>
      <c r="O628" s="26">
        <f t="shared" si="20"/>
        <v>0</v>
      </c>
      <c r="P628" s="28">
        <f>IF(ISBLANK(M628),,IF(ISBLANK(F628),,(IF(M628="WON-EW",((((F628-1)*J628)*'results log'!$B$2)+('results log'!$B$2*(F628-1))),IF(M628="WON",((((F628-1)*J628)*'results log'!$B$2)+('results log'!$B$2*(F628-1))),IF(M628="PLACED",((((F628-1)*J628)*'results log'!$B$2)-'results log'!$B$2),IF(J628=0,-'results log'!$B$2,IF(J628=0,-'results log'!$B$2,-('results log'!$B$2*2)))))))*E628))</f>
        <v>0</v>
      </c>
      <c r="Q628" s="27">
        <f>IF(ISBLANK(M628),,IF(ISBLANK(G628),,(IF(M628="WON-EW",((((N628-1)*J628)*'results log'!$B$2)+('results log'!$B$2*(N628-1))),IF(M628="WON",((((N628-1)*J628)*'results log'!$B$2)+('results log'!$B$2*(N628-1))),IF(M628="PLACED",((((N628-1)*J628)*'results log'!$B$2)-'results log'!$B$2),IF(J628=0,-'results log'!$B$2,IF(J628=0,-'results log'!$B$2,-('results log'!$B$2*2)))))))*E628))</f>
        <v>0</v>
      </c>
      <c r="R628" s="27">
        <f>IF(ISBLANK(M628),,IF(U628&lt;&gt;1,((IF(M628="WON-EW",(((K628-1)*'results log'!$B$2)*(1-$B$3))+(((L628-1)*'results log'!$B$2)*(1-$B$3)),IF(M628="WON",(((K628-1)*'results log'!$B$2)*(1-$B$3)),IF(M628="PLACED",(((L628-1)*'results log'!$B$2)*(1-$B$3))-'results log'!$B$2,IF(J628=0,-'results log'!$B$2,-('results log'!$B$2*2))))))*E628),0))</f>
        <v>0</v>
      </c>
      <c r="U628">
        <f t="shared" si="19"/>
        <v>1</v>
      </c>
    </row>
    <row r="629" spans="8:21" ht="16" x14ac:dyDescent="0.2">
      <c r="H629" s="22"/>
      <c r="I629" s="22"/>
      <c r="J629" s="22"/>
      <c r="M629" s="17"/>
      <c r="N629" s="26">
        <f>((G629-1)*(1-(IF(H629="no",0,'results log'!$B$3)))+1)</f>
        <v>5.0000000000000044E-2</v>
      </c>
      <c r="O629" s="26">
        <f t="shared" si="20"/>
        <v>0</v>
      </c>
      <c r="P629" s="28">
        <f>IF(ISBLANK(M629),,IF(ISBLANK(F629),,(IF(M629="WON-EW",((((F629-1)*J629)*'results log'!$B$2)+('results log'!$B$2*(F629-1))),IF(M629="WON",((((F629-1)*J629)*'results log'!$B$2)+('results log'!$B$2*(F629-1))),IF(M629="PLACED",((((F629-1)*J629)*'results log'!$B$2)-'results log'!$B$2),IF(J629=0,-'results log'!$B$2,IF(J629=0,-'results log'!$B$2,-('results log'!$B$2*2)))))))*E629))</f>
        <v>0</v>
      </c>
      <c r="Q629" s="27">
        <f>IF(ISBLANK(M629),,IF(ISBLANK(G629),,(IF(M629="WON-EW",((((N629-1)*J629)*'results log'!$B$2)+('results log'!$B$2*(N629-1))),IF(M629="WON",((((N629-1)*J629)*'results log'!$B$2)+('results log'!$B$2*(N629-1))),IF(M629="PLACED",((((N629-1)*J629)*'results log'!$B$2)-'results log'!$B$2),IF(J629=0,-'results log'!$B$2,IF(J629=0,-'results log'!$B$2,-('results log'!$B$2*2)))))))*E629))</f>
        <v>0</v>
      </c>
      <c r="R629" s="27">
        <f>IF(ISBLANK(M629),,IF(U629&lt;&gt;1,((IF(M629="WON-EW",(((K629-1)*'results log'!$B$2)*(1-$B$3))+(((L629-1)*'results log'!$B$2)*(1-$B$3)),IF(M629="WON",(((K629-1)*'results log'!$B$2)*(1-$B$3)),IF(M629="PLACED",(((L629-1)*'results log'!$B$2)*(1-$B$3))-'results log'!$B$2,IF(J629=0,-'results log'!$B$2,-('results log'!$B$2*2))))))*E629),0))</f>
        <v>0</v>
      </c>
      <c r="U629">
        <f t="shared" si="19"/>
        <v>1</v>
      </c>
    </row>
    <row r="630" spans="8:21" ht="16" x14ac:dyDescent="0.2">
      <c r="H630" s="22"/>
      <c r="I630" s="22"/>
      <c r="J630" s="22"/>
      <c r="M630" s="17"/>
      <c r="N630" s="26">
        <f>((G630-1)*(1-(IF(H630="no",0,'results log'!$B$3)))+1)</f>
        <v>5.0000000000000044E-2</v>
      </c>
      <c r="O630" s="26">
        <f t="shared" si="20"/>
        <v>0</v>
      </c>
      <c r="P630" s="28">
        <f>IF(ISBLANK(M630),,IF(ISBLANK(F630),,(IF(M630="WON-EW",((((F630-1)*J630)*'results log'!$B$2)+('results log'!$B$2*(F630-1))),IF(M630="WON",((((F630-1)*J630)*'results log'!$B$2)+('results log'!$B$2*(F630-1))),IF(M630="PLACED",((((F630-1)*J630)*'results log'!$B$2)-'results log'!$B$2),IF(J630=0,-'results log'!$B$2,IF(J630=0,-'results log'!$B$2,-('results log'!$B$2*2)))))))*E630))</f>
        <v>0</v>
      </c>
      <c r="Q630" s="27">
        <f>IF(ISBLANK(M630),,IF(ISBLANK(G630),,(IF(M630="WON-EW",((((N630-1)*J630)*'results log'!$B$2)+('results log'!$B$2*(N630-1))),IF(M630="WON",((((N630-1)*J630)*'results log'!$B$2)+('results log'!$B$2*(N630-1))),IF(M630="PLACED",((((N630-1)*J630)*'results log'!$B$2)-'results log'!$B$2),IF(J630=0,-'results log'!$B$2,IF(J630=0,-'results log'!$B$2,-('results log'!$B$2*2)))))))*E630))</f>
        <v>0</v>
      </c>
      <c r="R630" s="27">
        <f>IF(ISBLANK(M630),,IF(U630&lt;&gt;1,((IF(M630="WON-EW",(((K630-1)*'results log'!$B$2)*(1-$B$3))+(((L630-1)*'results log'!$B$2)*(1-$B$3)),IF(M630="WON",(((K630-1)*'results log'!$B$2)*(1-$B$3)),IF(M630="PLACED",(((L630-1)*'results log'!$B$2)*(1-$B$3))-'results log'!$B$2,IF(J630=0,-'results log'!$B$2,-('results log'!$B$2*2))))))*E630),0))</f>
        <v>0</v>
      </c>
      <c r="U630">
        <f t="shared" si="19"/>
        <v>1</v>
      </c>
    </row>
    <row r="631" spans="8:21" ht="16" x14ac:dyDescent="0.2">
      <c r="H631" s="22"/>
      <c r="I631" s="22"/>
      <c r="J631" s="22"/>
      <c r="M631" s="17"/>
      <c r="N631" s="26">
        <f>((G631-1)*(1-(IF(H631="no",0,'results log'!$B$3)))+1)</f>
        <v>5.0000000000000044E-2</v>
      </c>
      <c r="O631" s="26">
        <f t="shared" si="20"/>
        <v>0</v>
      </c>
      <c r="P631" s="28">
        <f>IF(ISBLANK(M631),,IF(ISBLANK(F631),,(IF(M631="WON-EW",((((F631-1)*J631)*'results log'!$B$2)+('results log'!$B$2*(F631-1))),IF(M631="WON",((((F631-1)*J631)*'results log'!$B$2)+('results log'!$B$2*(F631-1))),IF(M631="PLACED",((((F631-1)*J631)*'results log'!$B$2)-'results log'!$B$2),IF(J631=0,-'results log'!$B$2,IF(J631=0,-'results log'!$B$2,-('results log'!$B$2*2)))))))*E631))</f>
        <v>0</v>
      </c>
      <c r="Q631" s="27">
        <f>IF(ISBLANK(M631),,IF(ISBLANK(G631),,(IF(M631="WON-EW",((((N631-1)*J631)*'results log'!$B$2)+('results log'!$B$2*(N631-1))),IF(M631="WON",((((N631-1)*J631)*'results log'!$B$2)+('results log'!$B$2*(N631-1))),IF(M631="PLACED",((((N631-1)*J631)*'results log'!$B$2)-'results log'!$B$2),IF(J631=0,-'results log'!$B$2,IF(J631=0,-'results log'!$B$2,-('results log'!$B$2*2)))))))*E631))</f>
        <v>0</v>
      </c>
      <c r="R631" s="27">
        <f>IF(ISBLANK(M631),,IF(U631&lt;&gt;1,((IF(M631="WON-EW",(((K631-1)*'results log'!$B$2)*(1-$B$3))+(((L631-1)*'results log'!$B$2)*(1-$B$3)),IF(M631="WON",(((K631-1)*'results log'!$B$2)*(1-$B$3)),IF(M631="PLACED",(((L631-1)*'results log'!$B$2)*(1-$B$3))-'results log'!$B$2,IF(J631=0,-'results log'!$B$2,-('results log'!$B$2*2))))))*E631),0))</f>
        <v>0</v>
      </c>
      <c r="U631">
        <f t="shared" si="19"/>
        <v>1</v>
      </c>
    </row>
    <row r="632" spans="8:21" ht="16" x14ac:dyDescent="0.2">
      <c r="H632" s="22"/>
      <c r="I632" s="22"/>
      <c r="J632" s="22"/>
      <c r="M632" s="17"/>
      <c r="N632" s="26">
        <f>((G632-1)*(1-(IF(H632="no",0,'results log'!$B$3)))+1)</f>
        <v>5.0000000000000044E-2</v>
      </c>
      <c r="O632" s="26">
        <f t="shared" si="20"/>
        <v>0</v>
      </c>
      <c r="P632" s="28">
        <f>IF(ISBLANK(M632),,IF(ISBLANK(F632),,(IF(M632="WON-EW",((((F632-1)*J632)*'results log'!$B$2)+('results log'!$B$2*(F632-1))),IF(M632="WON",((((F632-1)*J632)*'results log'!$B$2)+('results log'!$B$2*(F632-1))),IF(M632="PLACED",((((F632-1)*J632)*'results log'!$B$2)-'results log'!$B$2),IF(J632=0,-'results log'!$B$2,IF(J632=0,-'results log'!$B$2,-('results log'!$B$2*2)))))))*E632))</f>
        <v>0</v>
      </c>
      <c r="Q632" s="27">
        <f>IF(ISBLANK(M632),,IF(ISBLANK(G632),,(IF(M632="WON-EW",((((N632-1)*J632)*'results log'!$B$2)+('results log'!$B$2*(N632-1))),IF(M632="WON",((((N632-1)*J632)*'results log'!$B$2)+('results log'!$B$2*(N632-1))),IF(M632="PLACED",((((N632-1)*J632)*'results log'!$B$2)-'results log'!$B$2),IF(J632=0,-'results log'!$B$2,IF(J632=0,-'results log'!$B$2,-('results log'!$B$2*2)))))))*E632))</f>
        <v>0</v>
      </c>
      <c r="R632" s="27">
        <f>IF(ISBLANK(M632),,IF(U632&lt;&gt;1,((IF(M632="WON-EW",(((K632-1)*'results log'!$B$2)*(1-$B$3))+(((L632-1)*'results log'!$B$2)*(1-$B$3)),IF(M632="WON",(((K632-1)*'results log'!$B$2)*(1-$B$3)),IF(M632="PLACED",(((L632-1)*'results log'!$B$2)*(1-$B$3))-'results log'!$B$2,IF(J632=0,-'results log'!$B$2,-('results log'!$B$2*2))))))*E632),0))</f>
        <v>0</v>
      </c>
      <c r="U632">
        <f t="shared" si="19"/>
        <v>1</v>
      </c>
    </row>
    <row r="633" spans="8:21" ht="16" x14ac:dyDescent="0.2">
      <c r="H633" s="22"/>
      <c r="I633" s="22"/>
      <c r="J633" s="22"/>
      <c r="M633" s="17"/>
      <c r="N633" s="26">
        <f>((G633-1)*(1-(IF(H633="no",0,'results log'!$B$3)))+1)</f>
        <v>5.0000000000000044E-2</v>
      </c>
      <c r="O633" s="26">
        <f t="shared" si="20"/>
        <v>0</v>
      </c>
      <c r="P633" s="28">
        <f>IF(ISBLANK(M633),,IF(ISBLANK(F633),,(IF(M633="WON-EW",((((F633-1)*J633)*'results log'!$B$2)+('results log'!$B$2*(F633-1))),IF(M633="WON",((((F633-1)*J633)*'results log'!$B$2)+('results log'!$B$2*(F633-1))),IF(M633="PLACED",((((F633-1)*J633)*'results log'!$B$2)-'results log'!$B$2),IF(J633=0,-'results log'!$B$2,IF(J633=0,-'results log'!$B$2,-('results log'!$B$2*2)))))))*E633))</f>
        <v>0</v>
      </c>
      <c r="Q633" s="27">
        <f>IF(ISBLANK(M633),,IF(ISBLANK(G633),,(IF(M633="WON-EW",((((N633-1)*J633)*'results log'!$B$2)+('results log'!$B$2*(N633-1))),IF(M633="WON",((((N633-1)*J633)*'results log'!$B$2)+('results log'!$B$2*(N633-1))),IF(M633="PLACED",((((N633-1)*J633)*'results log'!$B$2)-'results log'!$B$2),IF(J633=0,-'results log'!$B$2,IF(J633=0,-'results log'!$B$2,-('results log'!$B$2*2)))))))*E633))</f>
        <v>0</v>
      </c>
      <c r="R633" s="27">
        <f>IF(ISBLANK(M633),,IF(U633&lt;&gt;1,((IF(M633="WON-EW",(((K633-1)*'results log'!$B$2)*(1-$B$3))+(((L633-1)*'results log'!$B$2)*(1-$B$3)),IF(M633="WON",(((K633-1)*'results log'!$B$2)*(1-$B$3)),IF(M633="PLACED",(((L633-1)*'results log'!$B$2)*(1-$B$3))-'results log'!$B$2,IF(J633=0,-'results log'!$B$2,-('results log'!$B$2*2))))))*E633),0))</f>
        <v>0</v>
      </c>
      <c r="U633">
        <f t="shared" si="19"/>
        <v>1</v>
      </c>
    </row>
    <row r="634" spans="8:21" ht="16" x14ac:dyDescent="0.2">
      <c r="H634" s="22"/>
      <c r="I634" s="22"/>
      <c r="J634" s="22"/>
      <c r="M634" s="17"/>
      <c r="N634" s="26">
        <f>((G634-1)*(1-(IF(H634="no",0,'results log'!$B$3)))+1)</f>
        <v>5.0000000000000044E-2</v>
      </c>
      <c r="O634" s="26">
        <f t="shared" si="20"/>
        <v>0</v>
      </c>
      <c r="P634" s="28">
        <f>IF(ISBLANK(M634),,IF(ISBLANK(F634),,(IF(M634="WON-EW",((((F634-1)*J634)*'results log'!$B$2)+('results log'!$B$2*(F634-1))),IF(M634="WON",((((F634-1)*J634)*'results log'!$B$2)+('results log'!$B$2*(F634-1))),IF(M634="PLACED",((((F634-1)*J634)*'results log'!$B$2)-'results log'!$B$2),IF(J634=0,-'results log'!$B$2,IF(J634=0,-'results log'!$B$2,-('results log'!$B$2*2)))))))*E634))</f>
        <v>0</v>
      </c>
      <c r="Q634" s="27">
        <f>IF(ISBLANK(M634),,IF(ISBLANK(G634),,(IF(M634="WON-EW",((((N634-1)*J634)*'results log'!$B$2)+('results log'!$B$2*(N634-1))),IF(M634="WON",((((N634-1)*J634)*'results log'!$B$2)+('results log'!$B$2*(N634-1))),IF(M634="PLACED",((((N634-1)*J634)*'results log'!$B$2)-'results log'!$B$2),IF(J634=0,-'results log'!$B$2,IF(J634=0,-'results log'!$B$2,-('results log'!$B$2*2)))))))*E634))</f>
        <v>0</v>
      </c>
      <c r="R634" s="27">
        <f>IF(ISBLANK(M634),,IF(U634&lt;&gt;1,((IF(M634="WON-EW",(((K634-1)*'results log'!$B$2)*(1-$B$3))+(((L634-1)*'results log'!$B$2)*(1-$B$3)),IF(M634="WON",(((K634-1)*'results log'!$B$2)*(1-$B$3)),IF(M634="PLACED",(((L634-1)*'results log'!$B$2)*(1-$B$3))-'results log'!$B$2,IF(J634=0,-'results log'!$B$2,-('results log'!$B$2*2))))))*E634),0))</f>
        <v>0</v>
      </c>
      <c r="U634">
        <f t="shared" si="19"/>
        <v>1</v>
      </c>
    </row>
    <row r="635" spans="8:21" ht="16" x14ac:dyDescent="0.2">
      <c r="H635" s="22"/>
      <c r="I635" s="22"/>
      <c r="J635" s="22"/>
      <c r="M635" s="17"/>
      <c r="N635" s="26">
        <f>((G635-1)*(1-(IF(H635="no",0,'results log'!$B$3)))+1)</f>
        <v>5.0000000000000044E-2</v>
      </c>
      <c r="O635" s="26">
        <f t="shared" si="20"/>
        <v>0</v>
      </c>
      <c r="P635" s="28">
        <f>IF(ISBLANK(M635),,IF(ISBLANK(F635),,(IF(M635="WON-EW",((((F635-1)*J635)*'results log'!$B$2)+('results log'!$B$2*(F635-1))),IF(M635="WON",((((F635-1)*J635)*'results log'!$B$2)+('results log'!$B$2*(F635-1))),IF(M635="PLACED",((((F635-1)*J635)*'results log'!$B$2)-'results log'!$B$2),IF(J635=0,-'results log'!$B$2,IF(J635=0,-'results log'!$B$2,-('results log'!$B$2*2)))))))*E635))</f>
        <v>0</v>
      </c>
      <c r="Q635" s="27">
        <f>IF(ISBLANK(M635),,IF(ISBLANK(G635),,(IF(M635="WON-EW",((((N635-1)*J635)*'results log'!$B$2)+('results log'!$B$2*(N635-1))),IF(M635="WON",((((N635-1)*J635)*'results log'!$B$2)+('results log'!$B$2*(N635-1))),IF(M635="PLACED",((((N635-1)*J635)*'results log'!$B$2)-'results log'!$B$2),IF(J635=0,-'results log'!$B$2,IF(J635=0,-'results log'!$B$2,-('results log'!$B$2*2)))))))*E635))</f>
        <v>0</v>
      </c>
      <c r="R635" s="27">
        <f>IF(ISBLANK(M635),,IF(U635&lt;&gt;1,((IF(M635="WON-EW",(((K635-1)*'results log'!$B$2)*(1-$B$3))+(((L635-1)*'results log'!$B$2)*(1-$B$3)),IF(M635="WON",(((K635-1)*'results log'!$B$2)*(1-$B$3)),IF(M635="PLACED",(((L635-1)*'results log'!$B$2)*(1-$B$3))-'results log'!$B$2,IF(J635=0,-'results log'!$B$2,-('results log'!$B$2*2))))))*E635),0))</f>
        <v>0</v>
      </c>
      <c r="U635">
        <f t="shared" si="19"/>
        <v>1</v>
      </c>
    </row>
    <row r="636" spans="8:21" ht="16" x14ac:dyDescent="0.2">
      <c r="H636" s="22"/>
      <c r="I636" s="22"/>
      <c r="J636" s="22"/>
      <c r="M636" s="17"/>
      <c r="N636" s="26">
        <f>((G636-1)*(1-(IF(H636="no",0,'results log'!$B$3)))+1)</f>
        <v>5.0000000000000044E-2</v>
      </c>
      <c r="O636" s="26">
        <f t="shared" si="20"/>
        <v>0</v>
      </c>
      <c r="P636" s="28">
        <f>IF(ISBLANK(M636),,IF(ISBLANK(F636),,(IF(M636="WON-EW",((((F636-1)*J636)*'results log'!$B$2)+('results log'!$B$2*(F636-1))),IF(M636="WON",((((F636-1)*J636)*'results log'!$B$2)+('results log'!$B$2*(F636-1))),IF(M636="PLACED",((((F636-1)*J636)*'results log'!$B$2)-'results log'!$B$2),IF(J636=0,-'results log'!$B$2,IF(J636=0,-'results log'!$B$2,-('results log'!$B$2*2)))))))*E636))</f>
        <v>0</v>
      </c>
      <c r="Q636" s="27">
        <f>IF(ISBLANK(M636),,IF(ISBLANK(G636),,(IF(M636="WON-EW",((((N636-1)*J636)*'results log'!$B$2)+('results log'!$B$2*(N636-1))),IF(M636="WON",((((N636-1)*J636)*'results log'!$B$2)+('results log'!$B$2*(N636-1))),IF(M636="PLACED",((((N636-1)*J636)*'results log'!$B$2)-'results log'!$B$2),IF(J636=0,-'results log'!$B$2,IF(J636=0,-'results log'!$B$2,-('results log'!$B$2*2)))))))*E636))</f>
        <v>0</v>
      </c>
      <c r="R636" s="27">
        <f>IF(ISBLANK(M636),,IF(U636&lt;&gt;1,((IF(M636="WON-EW",(((K636-1)*'results log'!$B$2)*(1-$B$3))+(((L636-1)*'results log'!$B$2)*(1-$B$3)),IF(M636="WON",(((K636-1)*'results log'!$B$2)*(1-$B$3)),IF(M636="PLACED",(((L636-1)*'results log'!$B$2)*(1-$B$3))-'results log'!$B$2,IF(J636=0,-'results log'!$B$2,-('results log'!$B$2*2))))))*E636),0))</f>
        <v>0</v>
      </c>
      <c r="U636">
        <f t="shared" si="19"/>
        <v>1</v>
      </c>
    </row>
    <row r="637" spans="8:21" ht="16" x14ac:dyDescent="0.2">
      <c r="H637" s="22"/>
      <c r="I637" s="22"/>
      <c r="J637" s="22"/>
      <c r="M637" s="17"/>
      <c r="N637" s="26">
        <f>((G637-1)*(1-(IF(H637="no",0,'results log'!$B$3)))+1)</f>
        <v>5.0000000000000044E-2</v>
      </c>
      <c r="O637" s="26">
        <f t="shared" si="20"/>
        <v>0</v>
      </c>
      <c r="P637" s="28">
        <f>IF(ISBLANK(M637),,IF(ISBLANK(F637),,(IF(M637="WON-EW",((((F637-1)*J637)*'results log'!$B$2)+('results log'!$B$2*(F637-1))),IF(M637="WON",((((F637-1)*J637)*'results log'!$B$2)+('results log'!$B$2*(F637-1))),IF(M637="PLACED",((((F637-1)*J637)*'results log'!$B$2)-'results log'!$B$2),IF(J637=0,-'results log'!$B$2,IF(J637=0,-'results log'!$B$2,-('results log'!$B$2*2)))))))*E637))</f>
        <v>0</v>
      </c>
      <c r="Q637" s="27">
        <f>IF(ISBLANK(M637),,IF(ISBLANK(G637),,(IF(M637="WON-EW",((((N637-1)*J637)*'results log'!$B$2)+('results log'!$B$2*(N637-1))),IF(M637="WON",((((N637-1)*J637)*'results log'!$B$2)+('results log'!$B$2*(N637-1))),IF(M637="PLACED",((((N637-1)*J637)*'results log'!$B$2)-'results log'!$B$2),IF(J637=0,-'results log'!$B$2,IF(J637=0,-'results log'!$B$2,-('results log'!$B$2*2)))))))*E637))</f>
        <v>0</v>
      </c>
      <c r="R637" s="27">
        <f>IF(ISBLANK(M637),,IF(U637&lt;&gt;1,((IF(M637="WON-EW",(((K637-1)*'results log'!$B$2)*(1-$B$3))+(((L637-1)*'results log'!$B$2)*(1-$B$3)),IF(M637="WON",(((K637-1)*'results log'!$B$2)*(1-$B$3)),IF(M637="PLACED",(((L637-1)*'results log'!$B$2)*(1-$B$3))-'results log'!$B$2,IF(J637=0,-'results log'!$B$2,-('results log'!$B$2*2))))))*E637),0))</f>
        <v>0</v>
      </c>
      <c r="U637">
        <f t="shared" si="19"/>
        <v>1</v>
      </c>
    </row>
    <row r="638" spans="8:21" ht="16" x14ac:dyDescent="0.2">
      <c r="H638" s="22"/>
      <c r="I638" s="22"/>
      <c r="J638" s="22"/>
      <c r="M638" s="17"/>
      <c r="N638" s="26">
        <f>((G638-1)*(1-(IF(H638="no",0,'results log'!$B$3)))+1)</f>
        <v>5.0000000000000044E-2</v>
      </c>
      <c r="O638" s="26">
        <f t="shared" si="20"/>
        <v>0</v>
      </c>
      <c r="P638" s="28">
        <f>IF(ISBLANK(M638),,IF(ISBLANK(F638),,(IF(M638="WON-EW",((((F638-1)*J638)*'results log'!$B$2)+('results log'!$B$2*(F638-1))),IF(M638="WON",((((F638-1)*J638)*'results log'!$B$2)+('results log'!$B$2*(F638-1))),IF(M638="PLACED",((((F638-1)*J638)*'results log'!$B$2)-'results log'!$B$2),IF(J638=0,-'results log'!$B$2,IF(J638=0,-'results log'!$B$2,-('results log'!$B$2*2)))))))*E638))</f>
        <v>0</v>
      </c>
      <c r="Q638" s="27">
        <f>IF(ISBLANK(M638),,IF(ISBLANK(G638),,(IF(M638="WON-EW",((((N638-1)*J638)*'results log'!$B$2)+('results log'!$B$2*(N638-1))),IF(M638="WON",((((N638-1)*J638)*'results log'!$B$2)+('results log'!$B$2*(N638-1))),IF(M638="PLACED",((((N638-1)*J638)*'results log'!$B$2)-'results log'!$B$2),IF(J638=0,-'results log'!$B$2,IF(J638=0,-'results log'!$B$2,-('results log'!$B$2*2)))))))*E638))</f>
        <v>0</v>
      </c>
      <c r="R638" s="27">
        <f>IF(ISBLANK(M638),,IF(U638&lt;&gt;1,((IF(M638="WON-EW",(((K638-1)*'results log'!$B$2)*(1-$B$3))+(((L638-1)*'results log'!$B$2)*(1-$B$3)),IF(M638="WON",(((K638-1)*'results log'!$B$2)*(1-$B$3)),IF(M638="PLACED",(((L638-1)*'results log'!$B$2)*(1-$B$3))-'results log'!$B$2,IF(J638=0,-'results log'!$B$2,-('results log'!$B$2*2))))))*E638),0))</f>
        <v>0</v>
      </c>
      <c r="U638">
        <f t="shared" si="19"/>
        <v>1</v>
      </c>
    </row>
    <row r="639" spans="8:21" ht="16" x14ac:dyDescent="0.2">
      <c r="H639" s="22"/>
      <c r="I639" s="22"/>
      <c r="J639" s="22"/>
      <c r="M639" s="17"/>
      <c r="N639" s="26">
        <f>((G639-1)*(1-(IF(H639="no",0,'results log'!$B$3)))+1)</f>
        <v>5.0000000000000044E-2</v>
      </c>
      <c r="O639" s="26">
        <f t="shared" si="20"/>
        <v>0</v>
      </c>
      <c r="P639" s="28">
        <f>IF(ISBLANK(M639),,IF(ISBLANK(F639),,(IF(M639="WON-EW",((((F639-1)*J639)*'results log'!$B$2)+('results log'!$B$2*(F639-1))),IF(M639="WON",((((F639-1)*J639)*'results log'!$B$2)+('results log'!$B$2*(F639-1))),IF(M639="PLACED",((((F639-1)*J639)*'results log'!$B$2)-'results log'!$B$2),IF(J639=0,-'results log'!$B$2,IF(J639=0,-'results log'!$B$2,-('results log'!$B$2*2)))))))*E639))</f>
        <v>0</v>
      </c>
      <c r="Q639" s="27">
        <f>IF(ISBLANK(M639),,IF(ISBLANK(G639),,(IF(M639="WON-EW",((((N639-1)*J639)*'results log'!$B$2)+('results log'!$B$2*(N639-1))),IF(M639="WON",((((N639-1)*J639)*'results log'!$B$2)+('results log'!$B$2*(N639-1))),IF(M639="PLACED",((((N639-1)*J639)*'results log'!$B$2)-'results log'!$B$2),IF(J639=0,-'results log'!$B$2,IF(J639=0,-'results log'!$B$2,-('results log'!$B$2*2)))))))*E639))</f>
        <v>0</v>
      </c>
      <c r="R639" s="27">
        <f>IF(ISBLANK(M639),,IF(U639&lt;&gt;1,((IF(M639="WON-EW",(((K639-1)*'results log'!$B$2)*(1-$B$3))+(((L639-1)*'results log'!$B$2)*(1-$B$3)),IF(M639="WON",(((K639-1)*'results log'!$B$2)*(1-$B$3)),IF(M639="PLACED",(((L639-1)*'results log'!$B$2)*(1-$B$3))-'results log'!$B$2,IF(J639=0,-'results log'!$B$2,-('results log'!$B$2*2))))))*E639),0))</f>
        <v>0</v>
      </c>
      <c r="U639">
        <f t="shared" si="19"/>
        <v>1</v>
      </c>
    </row>
    <row r="640" spans="8:21" ht="16" x14ac:dyDescent="0.2">
      <c r="H640" s="22"/>
      <c r="I640" s="22"/>
      <c r="J640" s="22"/>
      <c r="M640" s="17"/>
      <c r="N640" s="26">
        <f>((G640-1)*(1-(IF(H640="no",0,'results log'!$B$3)))+1)</f>
        <v>5.0000000000000044E-2</v>
      </c>
      <c r="O640" s="26">
        <f t="shared" si="20"/>
        <v>0</v>
      </c>
      <c r="P640" s="28">
        <f>IF(ISBLANK(M640),,IF(ISBLANK(F640),,(IF(M640="WON-EW",((((F640-1)*J640)*'results log'!$B$2)+('results log'!$B$2*(F640-1))),IF(M640="WON",((((F640-1)*J640)*'results log'!$B$2)+('results log'!$B$2*(F640-1))),IF(M640="PLACED",((((F640-1)*J640)*'results log'!$B$2)-'results log'!$B$2),IF(J640=0,-'results log'!$B$2,IF(J640=0,-'results log'!$B$2,-('results log'!$B$2*2)))))))*E640))</f>
        <v>0</v>
      </c>
      <c r="Q640" s="27">
        <f>IF(ISBLANK(M640),,IF(ISBLANK(G640),,(IF(M640="WON-EW",((((N640-1)*J640)*'results log'!$B$2)+('results log'!$B$2*(N640-1))),IF(M640="WON",((((N640-1)*J640)*'results log'!$B$2)+('results log'!$B$2*(N640-1))),IF(M640="PLACED",((((N640-1)*J640)*'results log'!$B$2)-'results log'!$B$2),IF(J640=0,-'results log'!$B$2,IF(J640=0,-'results log'!$B$2,-('results log'!$B$2*2)))))))*E640))</f>
        <v>0</v>
      </c>
      <c r="R640" s="27">
        <f>IF(ISBLANK(M640),,IF(U640&lt;&gt;1,((IF(M640="WON-EW",(((K640-1)*'results log'!$B$2)*(1-$B$3))+(((L640-1)*'results log'!$B$2)*(1-$B$3)),IF(M640="WON",(((K640-1)*'results log'!$B$2)*(1-$B$3)),IF(M640="PLACED",(((L640-1)*'results log'!$B$2)*(1-$B$3))-'results log'!$B$2,IF(J640=0,-'results log'!$B$2,-('results log'!$B$2*2))))))*E640),0))</f>
        <v>0</v>
      </c>
      <c r="U640">
        <f t="shared" si="19"/>
        <v>1</v>
      </c>
    </row>
    <row r="641" spans="8:21" ht="16" x14ac:dyDescent="0.2">
      <c r="H641" s="22"/>
      <c r="I641" s="22"/>
      <c r="J641" s="22"/>
      <c r="M641" s="17"/>
      <c r="N641" s="26">
        <f>((G641-1)*(1-(IF(H641="no",0,'results log'!$B$3)))+1)</f>
        <v>5.0000000000000044E-2</v>
      </c>
      <c r="O641" s="26">
        <f t="shared" si="20"/>
        <v>0</v>
      </c>
      <c r="P641" s="28">
        <f>IF(ISBLANK(M641),,IF(ISBLANK(F641),,(IF(M641="WON-EW",((((F641-1)*J641)*'results log'!$B$2)+('results log'!$B$2*(F641-1))),IF(M641="WON",((((F641-1)*J641)*'results log'!$B$2)+('results log'!$B$2*(F641-1))),IF(M641="PLACED",((((F641-1)*J641)*'results log'!$B$2)-'results log'!$B$2),IF(J641=0,-'results log'!$B$2,IF(J641=0,-'results log'!$B$2,-('results log'!$B$2*2)))))))*E641))</f>
        <v>0</v>
      </c>
      <c r="Q641" s="27">
        <f>IF(ISBLANK(M641),,IF(ISBLANK(G641),,(IF(M641="WON-EW",((((N641-1)*J641)*'results log'!$B$2)+('results log'!$B$2*(N641-1))),IF(M641="WON",((((N641-1)*J641)*'results log'!$B$2)+('results log'!$B$2*(N641-1))),IF(M641="PLACED",((((N641-1)*J641)*'results log'!$B$2)-'results log'!$B$2),IF(J641=0,-'results log'!$B$2,IF(J641=0,-'results log'!$B$2,-('results log'!$B$2*2)))))))*E641))</f>
        <v>0</v>
      </c>
      <c r="R641" s="27">
        <f>IF(ISBLANK(M641),,IF(U641&lt;&gt;1,((IF(M641="WON-EW",(((K641-1)*'results log'!$B$2)*(1-$B$3))+(((L641-1)*'results log'!$B$2)*(1-$B$3)),IF(M641="WON",(((K641-1)*'results log'!$B$2)*(1-$B$3)),IF(M641="PLACED",(((L641-1)*'results log'!$B$2)*(1-$B$3))-'results log'!$B$2,IF(J641=0,-'results log'!$B$2,-('results log'!$B$2*2))))))*E641),0))</f>
        <v>0</v>
      </c>
      <c r="U641">
        <f t="shared" si="19"/>
        <v>1</v>
      </c>
    </row>
    <row r="642" spans="8:21" ht="16" x14ac:dyDescent="0.2">
      <c r="H642" s="22"/>
      <c r="I642" s="22"/>
      <c r="J642" s="22"/>
      <c r="M642" s="17"/>
      <c r="N642" s="26">
        <f>((G642-1)*(1-(IF(H642="no",0,'results log'!$B$3)))+1)</f>
        <v>5.0000000000000044E-2</v>
      </c>
      <c r="O642" s="26">
        <f t="shared" si="20"/>
        <v>0</v>
      </c>
      <c r="P642" s="28">
        <f>IF(ISBLANK(M642),,IF(ISBLANK(F642),,(IF(M642="WON-EW",((((F642-1)*J642)*'results log'!$B$2)+('results log'!$B$2*(F642-1))),IF(M642="WON",((((F642-1)*J642)*'results log'!$B$2)+('results log'!$B$2*(F642-1))),IF(M642="PLACED",((((F642-1)*J642)*'results log'!$B$2)-'results log'!$B$2),IF(J642=0,-'results log'!$B$2,IF(J642=0,-'results log'!$B$2,-('results log'!$B$2*2)))))))*E642))</f>
        <v>0</v>
      </c>
      <c r="Q642" s="27">
        <f>IF(ISBLANK(M642),,IF(ISBLANK(G642),,(IF(M642="WON-EW",((((N642-1)*J642)*'results log'!$B$2)+('results log'!$B$2*(N642-1))),IF(M642="WON",((((N642-1)*J642)*'results log'!$B$2)+('results log'!$B$2*(N642-1))),IF(M642="PLACED",((((N642-1)*J642)*'results log'!$B$2)-'results log'!$B$2),IF(J642=0,-'results log'!$B$2,IF(J642=0,-'results log'!$B$2,-('results log'!$B$2*2)))))))*E642))</f>
        <v>0</v>
      </c>
      <c r="R642" s="27">
        <f>IF(ISBLANK(M642),,IF(U642&lt;&gt;1,((IF(M642="WON-EW",(((K642-1)*'results log'!$B$2)*(1-$B$3))+(((L642-1)*'results log'!$B$2)*(1-$B$3)),IF(M642="WON",(((K642-1)*'results log'!$B$2)*(1-$B$3)),IF(M642="PLACED",(((L642-1)*'results log'!$B$2)*(1-$B$3))-'results log'!$B$2,IF(J642=0,-'results log'!$B$2,-('results log'!$B$2*2))))))*E642),0))</f>
        <v>0</v>
      </c>
      <c r="U642">
        <f t="shared" si="19"/>
        <v>1</v>
      </c>
    </row>
    <row r="643" spans="8:21" ht="16" x14ac:dyDescent="0.2">
      <c r="H643" s="22"/>
      <c r="I643" s="22"/>
      <c r="J643" s="22"/>
      <c r="M643" s="17"/>
      <c r="N643" s="26">
        <f>((G643-1)*(1-(IF(H643="no",0,'results log'!$B$3)))+1)</f>
        <v>5.0000000000000044E-2</v>
      </c>
      <c r="O643" s="26">
        <f t="shared" si="20"/>
        <v>0</v>
      </c>
      <c r="P643" s="28">
        <f>IF(ISBLANK(M643),,IF(ISBLANK(F643),,(IF(M643="WON-EW",((((F643-1)*J643)*'results log'!$B$2)+('results log'!$B$2*(F643-1))),IF(M643="WON",((((F643-1)*J643)*'results log'!$B$2)+('results log'!$B$2*(F643-1))),IF(M643="PLACED",((((F643-1)*J643)*'results log'!$B$2)-'results log'!$B$2),IF(J643=0,-'results log'!$B$2,IF(J643=0,-'results log'!$B$2,-('results log'!$B$2*2)))))))*E643))</f>
        <v>0</v>
      </c>
      <c r="Q643" s="27">
        <f>IF(ISBLANK(M643),,IF(ISBLANK(G643),,(IF(M643="WON-EW",((((N643-1)*J643)*'results log'!$B$2)+('results log'!$B$2*(N643-1))),IF(M643="WON",((((N643-1)*J643)*'results log'!$B$2)+('results log'!$B$2*(N643-1))),IF(M643="PLACED",((((N643-1)*J643)*'results log'!$B$2)-'results log'!$B$2),IF(J643=0,-'results log'!$B$2,IF(J643=0,-'results log'!$B$2,-('results log'!$B$2*2)))))))*E643))</f>
        <v>0</v>
      </c>
      <c r="R643" s="27">
        <f>IF(ISBLANK(M643),,IF(U643&lt;&gt;1,((IF(M643="WON-EW",(((K643-1)*'results log'!$B$2)*(1-$B$3))+(((L643-1)*'results log'!$B$2)*(1-$B$3)),IF(M643="WON",(((K643-1)*'results log'!$B$2)*(1-$B$3)),IF(M643="PLACED",(((L643-1)*'results log'!$B$2)*(1-$B$3))-'results log'!$B$2,IF(J643=0,-'results log'!$B$2,-('results log'!$B$2*2))))))*E643),0))</f>
        <v>0</v>
      </c>
      <c r="U643">
        <f t="shared" si="19"/>
        <v>1</v>
      </c>
    </row>
    <row r="644" spans="8:21" ht="16" x14ac:dyDescent="0.2">
      <c r="H644" s="22"/>
      <c r="I644" s="22"/>
      <c r="J644" s="22"/>
      <c r="M644" s="17"/>
      <c r="N644" s="26">
        <f>((G644-1)*(1-(IF(H644="no",0,'results log'!$B$3)))+1)</f>
        <v>5.0000000000000044E-2</v>
      </c>
      <c r="O644" s="26">
        <f t="shared" si="20"/>
        <v>0</v>
      </c>
      <c r="P644" s="28">
        <f>IF(ISBLANK(M644),,IF(ISBLANK(F644),,(IF(M644="WON-EW",((((F644-1)*J644)*'results log'!$B$2)+('results log'!$B$2*(F644-1))),IF(M644="WON",((((F644-1)*J644)*'results log'!$B$2)+('results log'!$B$2*(F644-1))),IF(M644="PLACED",((((F644-1)*J644)*'results log'!$B$2)-'results log'!$B$2),IF(J644=0,-'results log'!$B$2,IF(J644=0,-'results log'!$B$2,-('results log'!$B$2*2)))))))*E644))</f>
        <v>0</v>
      </c>
      <c r="Q644" s="27">
        <f>IF(ISBLANK(M644),,IF(ISBLANK(G644),,(IF(M644="WON-EW",((((N644-1)*J644)*'results log'!$B$2)+('results log'!$B$2*(N644-1))),IF(M644="WON",((((N644-1)*J644)*'results log'!$B$2)+('results log'!$B$2*(N644-1))),IF(M644="PLACED",((((N644-1)*J644)*'results log'!$B$2)-'results log'!$B$2),IF(J644=0,-'results log'!$B$2,IF(J644=0,-'results log'!$B$2,-('results log'!$B$2*2)))))))*E644))</f>
        <v>0</v>
      </c>
      <c r="R644" s="27">
        <f>IF(ISBLANK(M644),,IF(U644&lt;&gt;1,((IF(M644="WON-EW",(((K644-1)*'results log'!$B$2)*(1-$B$3))+(((L644-1)*'results log'!$B$2)*(1-$B$3)),IF(M644="WON",(((K644-1)*'results log'!$B$2)*(1-$B$3)),IF(M644="PLACED",(((L644-1)*'results log'!$B$2)*(1-$B$3))-'results log'!$B$2,IF(J644=0,-'results log'!$B$2,-('results log'!$B$2*2))))))*E644),0))</f>
        <v>0</v>
      </c>
      <c r="U644">
        <f t="shared" si="19"/>
        <v>1</v>
      </c>
    </row>
    <row r="645" spans="8:21" ht="16" x14ac:dyDescent="0.2">
      <c r="H645" s="22"/>
      <c r="I645" s="22"/>
      <c r="J645" s="22"/>
      <c r="M645" s="17"/>
      <c r="N645" s="26">
        <f>((G645-1)*(1-(IF(H645="no",0,'results log'!$B$3)))+1)</f>
        <v>5.0000000000000044E-2</v>
      </c>
      <c r="O645" s="26">
        <f t="shared" si="20"/>
        <v>0</v>
      </c>
      <c r="P645" s="28">
        <f>IF(ISBLANK(M645),,IF(ISBLANK(F645),,(IF(M645="WON-EW",((((F645-1)*J645)*'results log'!$B$2)+('results log'!$B$2*(F645-1))),IF(M645="WON",((((F645-1)*J645)*'results log'!$B$2)+('results log'!$B$2*(F645-1))),IF(M645="PLACED",((((F645-1)*J645)*'results log'!$B$2)-'results log'!$B$2),IF(J645=0,-'results log'!$B$2,IF(J645=0,-'results log'!$B$2,-('results log'!$B$2*2)))))))*E645))</f>
        <v>0</v>
      </c>
      <c r="Q645" s="27">
        <f>IF(ISBLANK(M645),,IF(ISBLANK(G645),,(IF(M645="WON-EW",((((N645-1)*J645)*'results log'!$B$2)+('results log'!$B$2*(N645-1))),IF(M645="WON",((((N645-1)*J645)*'results log'!$B$2)+('results log'!$B$2*(N645-1))),IF(M645="PLACED",((((N645-1)*J645)*'results log'!$B$2)-'results log'!$B$2),IF(J645=0,-'results log'!$B$2,IF(J645=0,-'results log'!$B$2,-('results log'!$B$2*2)))))))*E645))</f>
        <v>0</v>
      </c>
      <c r="R645" s="27">
        <f>IF(ISBLANK(M645),,IF(U645&lt;&gt;1,((IF(M645="WON-EW",(((K645-1)*'results log'!$B$2)*(1-$B$3))+(((L645-1)*'results log'!$B$2)*(1-$B$3)),IF(M645="WON",(((K645-1)*'results log'!$B$2)*(1-$B$3)),IF(M645="PLACED",(((L645-1)*'results log'!$B$2)*(1-$B$3))-'results log'!$B$2,IF(J645=0,-'results log'!$B$2,-('results log'!$B$2*2))))))*E645),0))</f>
        <v>0</v>
      </c>
      <c r="U645">
        <f t="shared" si="19"/>
        <v>1</v>
      </c>
    </row>
    <row r="646" spans="8:21" ht="16" x14ac:dyDescent="0.2">
      <c r="H646" s="22"/>
      <c r="I646" s="22"/>
      <c r="J646" s="22"/>
      <c r="M646" s="17"/>
      <c r="N646" s="26">
        <f>((G646-1)*(1-(IF(H646="no",0,'results log'!$B$3)))+1)</f>
        <v>5.0000000000000044E-2</v>
      </c>
      <c r="O646" s="26">
        <f t="shared" si="20"/>
        <v>0</v>
      </c>
      <c r="P646" s="28">
        <f>IF(ISBLANK(M646),,IF(ISBLANK(F646),,(IF(M646="WON-EW",((((F646-1)*J646)*'results log'!$B$2)+('results log'!$B$2*(F646-1))),IF(M646="WON",((((F646-1)*J646)*'results log'!$B$2)+('results log'!$B$2*(F646-1))),IF(M646="PLACED",((((F646-1)*J646)*'results log'!$B$2)-'results log'!$B$2),IF(J646=0,-'results log'!$B$2,IF(J646=0,-'results log'!$B$2,-('results log'!$B$2*2)))))))*E646))</f>
        <v>0</v>
      </c>
      <c r="Q646" s="27">
        <f>IF(ISBLANK(M646),,IF(ISBLANK(G646),,(IF(M646="WON-EW",((((N646-1)*J646)*'results log'!$B$2)+('results log'!$B$2*(N646-1))),IF(M646="WON",((((N646-1)*J646)*'results log'!$B$2)+('results log'!$B$2*(N646-1))),IF(M646="PLACED",((((N646-1)*J646)*'results log'!$B$2)-'results log'!$B$2),IF(J646=0,-'results log'!$B$2,IF(J646=0,-'results log'!$B$2,-('results log'!$B$2*2)))))))*E646))</f>
        <v>0</v>
      </c>
      <c r="R646" s="27">
        <f>IF(ISBLANK(M646),,IF(U646&lt;&gt;1,((IF(M646="WON-EW",(((K646-1)*'results log'!$B$2)*(1-$B$3))+(((L646-1)*'results log'!$B$2)*(1-$B$3)),IF(M646="WON",(((K646-1)*'results log'!$B$2)*(1-$B$3)),IF(M646="PLACED",(((L646-1)*'results log'!$B$2)*(1-$B$3))-'results log'!$B$2,IF(J646=0,-'results log'!$B$2,-('results log'!$B$2*2))))))*E646),0))</f>
        <v>0</v>
      </c>
      <c r="U646">
        <f t="shared" si="19"/>
        <v>1</v>
      </c>
    </row>
    <row r="647" spans="8:21" ht="16" x14ac:dyDescent="0.2">
      <c r="H647" s="22"/>
      <c r="I647" s="22"/>
      <c r="J647" s="22"/>
      <c r="M647" s="17"/>
      <c r="N647" s="26">
        <f>((G647-1)*(1-(IF(H647="no",0,'results log'!$B$3)))+1)</f>
        <v>5.0000000000000044E-2</v>
      </c>
      <c r="O647" s="26">
        <f t="shared" si="20"/>
        <v>0</v>
      </c>
      <c r="P647" s="28">
        <f>IF(ISBLANK(M647),,IF(ISBLANK(F647),,(IF(M647="WON-EW",((((F647-1)*J647)*'results log'!$B$2)+('results log'!$B$2*(F647-1))),IF(M647="WON",((((F647-1)*J647)*'results log'!$B$2)+('results log'!$B$2*(F647-1))),IF(M647="PLACED",((((F647-1)*J647)*'results log'!$B$2)-'results log'!$B$2),IF(J647=0,-'results log'!$B$2,IF(J647=0,-'results log'!$B$2,-('results log'!$B$2*2)))))))*E647))</f>
        <v>0</v>
      </c>
      <c r="Q647" s="27">
        <f>IF(ISBLANK(M647),,IF(ISBLANK(G647),,(IF(M647="WON-EW",((((N647-1)*J647)*'results log'!$B$2)+('results log'!$B$2*(N647-1))),IF(M647="WON",((((N647-1)*J647)*'results log'!$B$2)+('results log'!$B$2*(N647-1))),IF(M647="PLACED",((((N647-1)*J647)*'results log'!$B$2)-'results log'!$B$2),IF(J647=0,-'results log'!$B$2,IF(J647=0,-'results log'!$B$2,-('results log'!$B$2*2)))))))*E647))</f>
        <v>0</v>
      </c>
      <c r="R647" s="27">
        <f>IF(ISBLANK(M647),,IF(U647&lt;&gt;1,((IF(M647="WON-EW",(((K647-1)*'results log'!$B$2)*(1-$B$3))+(((L647-1)*'results log'!$B$2)*(1-$B$3)),IF(M647="WON",(((K647-1)*'results log'!$B$2)*(1-$B$3)),IF(M647="PLACED",(((L647-1)*'results log'!$B$2)*(1-$B$3))-'results log'!$B$2,IF(J647=0,-'results log'!$B$2,-('results log'!$B$2*2))))))*E647),0))</f>
        <v>0</v>
      </c>
      <c r="U647">
        <f t="shared" si="19"/>
        <v>1</v>
      </c>
    </row>
    <row r="648" spans="8:21" ht="16" x14ac:dyDescent="0.2">
      <c r="H648" s="22"/>
      <c r="I648" s="22"/>
      <c r="J648" s="22"/>
      <c r="M648" s="17"/>
      <c r="N648" s="26">
        <f>((G648-1)*(1-(IF(H648="no",0,'results log'!$B$3)))+1)</f>
        <v>5.0000000000000044E-2</v>
      </c>
      <c r="O648" s="26">
        <f t="shared" si="20"/>
        <v>0</v>
      </c>
      <c r="P648" s="28">
        <f>IF(ISBLANK(M648),,IF(ISBLANK(F648),,(IF(M648="WON-EW",((((F648-1)*J648)*'results log'!$B$2)+('results log'!$B$2*(F648-1))),IF(M648="WON",((((F648-1)*J648)*'results log'!$B$2)+('results log'!$B$2*(F648-1))),IF(M648="PLACED",((((F648-1)*J648)*'results log'!$B$2)-'results log'!$B$2),IF(J648=0,-'results log'!$B$2,IF(J648=0,-'results log'!$B$2,-('results log'!$B$2*2)))))))*E648))</f>
        <v>0</v>
      </c>
      <c r="Q648" s="27">
        <f>IF(ISBLANK(M648),,IF(ISBLANK(G648),,(IF(M648="WON-EW",((((N648-1)*J648)*'results log'!$B$2)+('results log'!$B$2*(N648-1))),IF(M648="WON",((((N648-1)*J648)*'results log'!$B$2)+('results log'!$B$2*(N648-1))),IF(M648="PLACED",((((N648-1)*J648)*'results log'!$B$2)-'results log'!$B$2),IF(J648=0,-'results log'!$B$2,IF(J648=0,-'results log'!$B$2,-('results log'!$B$2*2)))))))*E648))</f>
        <v>0</v>
      </c>
      <c r="R648" s="27">
        <f>IF(ISBLANK(M648),,IF(U648&lt;&gt;1,((IF(M648="WON-EW",(((K648-1)*'results log'!$B$2)*(1-$B$3))+(((L648-1)*'results log'!$B$2)*(1-$B$3)),IF(M648="WON",(((K648-1)*'results log'!$B$2)*(1-$B$3)),IF(M648="PLACED",(((L648-1)*'results log'!$B$2)*(1-$B$3))-'results log'!$B$2,IF(J648=0,-'results log'!$B$2,-('results log'!$B$2*2))))))*E648),0))</f>
        <v>0</v>
      </c>
      <c r="U648">
        <f t="shared" si="19"/>
        <v>1</v>
      </c>
    </row>
    <row r="649" spans="8:21" ht="16" x14ac:dyDescent="0.2">
      <c r="H649" s="22"/>
      <c r="I649" s="22"/>
      <c r="J649" s="22"/>
      <c r="M649" s="17"/>
      <c r="N649" s="26">
        <f>((G649-1)*(1-(IF(H649="no",0,'results log'!$B$3)))+1)</f>
        <v>5.0000000000000044E-2</v>
      </c>
      <c r="O649" s="26">
        <f t="shared" si="20"/>
        <v>0</v>
      </c>
      <c r="P649" s="28">
        <f>IF(ISBLANK(M649),,IF(ISBLANK(F649),,(IF(M649="WON-EW",((((F649-1)*J649)*'results log'!$B$2)+('results log'!$B$2*(F649-1))),IF(M649="WON",((((F649-1)*J649)*'results log'!$B$2)+('results log'!$B$2*(F649-1))),IF(M649="PLACED",((((F649-1)*J649)*'results log'!$B$2)-'results log'!$B$2),IF(J649=0,-'results log'!$B$2,IF(J649=0,-'results log'!$B$2,-('results log'!$B$2*2)))))))*E649))</f>
        <v>0</v>
      </c>
      <c r="Q649" s="27">
        <f>IF(ISBLANK(M649),,IF(ISBLANK(G649),,(IF(M649="WON-EW",((((N649-1)*J649)*'results log'!$B$2)+('results log'!$B$2*(N649-1))),IF(M649="WON",((((N649-1)*J649)*'results log'!$B$2)+('results log'!$B$2*(N649-1))),IF(M649="PLACED",((((N649-1)*J649)*'results log'!$B$2)-'results log'!$B$2),IF(J649=0,-'results log'!$B$2,IF(J649=0,-'results log'!$B$2,-('results log'!$B$2*2)))))))*E649))</f>
        <v>0</v>
      </c>
      <c r="R649" s="27">
        <f>IF(ISBLANK(M649),,IF(U649&lt;&gt;1,((IF(M649="WON-EW",(((K649-1)*'results log'!$B$2)*(1-$B$3))+(((L649-1)*'results log'!$B$2)*(1-$B$3)),IF(M649="WON",(((K649-1)*'results log'!$B$2)*(1-$B$3)),IF(M649="PLACED",(((L649-1)*'results log'!$B$2)*(1-$B$3))-'results log'!$B$2,IF(J649=0,-'results log'!$B$2,-('results log'!$B$2*2))))))*E649),0))</f>
        <v>0</v>
      </c>
      <c r="U649">
        <f t="shared" ref="U649:U712" si="21">IF(ISBLANK(K649),1,IF(ISBLANK(L649),2,99))</f>
        <v>1</v>
      </c>
    </row>
    <row r="650" spans="8:21" ht="16" x14ac:dyDescent="0.2">
      <c r="H650" s="22"/>
      <c r="I650" s="22"/>
      <c r="J650" s="22"/>
      <c r="M650" s="17"/>
      <c r="N650" s="26">
        <f>((G650-1)*(1-(IF(H650="no",0,'results log'!$B$3)))+1)</f>
        <v>5.0000000000000044E-2</v>
      </c>
      <c r="O650" s="26">
        <f t="shared" si="20"/>
        <v>0</v>
      </c>
      <c r="P650" s="28">
        <f>IF(ISBLANK(M650),,IF(ISBLANK(F650),,(IF(M650="WON-EW",((((F650-1)*J650)*'results log'!$B$2)+('results log'!$B$2*(F650-1))),IF(M650="WON",((((F650-1)*J650)*'results log'!$B$2)+('results log'!$B$2*(F650-1))),IF(M650="PLACED",((((F650-1)*J650)*'results log'!$B$2)-'results log'!$B$2),IF(J650=0,-'results log'!$B$2,IF(J650=0,-'results log'!$B$2,-('results log'!$B$2*2)))))))*E650))</f>
        <v>0</v>
      </c>
      <c r="Q650" s="27">
        <f>IF(ISBLANK(M650),,IF(ISBLANK(G650),,(IF(M650="WON-EW",((((N650-1)*J650)*'results log'!$B$2)+('results log'!$B$2*(N650-1))),IF(M650="WON",((((N650-1)*J650)*'results log'!$B$2)+('results log'!$B$2*(N650-1))),IF(M650="PLACED",((((N650-1)*J650)*'results log'!$B$2)-'results log'!$B$2),IF(J650=0,-'results log'!$B$2,IF(J650=0,-'results log'!$B$2,-('results log'!$B$2*2)))))))*E650))</f>
        <v>0</v>
      </c>
      <c r="R650" s="27">
        <f>IF(ISBLANK(M650),,IF(U650&lt;&gt;1,((IF(M650="WON-EW",(((K650-1)*'results log'!$B$2)*(1-$B$3))+(((L650-1)*'results log'!$B$2)*(1-$B$3)),IF(M650="WON",(((K650-1)*'results log'!$B$2)*(1-$B$3)),IF(M650="PLACED",(((L650-1)*'results log'!$B$2)*(1-$B$3))-'results log'!$B$2,IF(J650=0,-'results log'!$B$2,-('results log'!$B$2*2))))))*E650),0))</f>
        <v>0</v>
      </c>
      <c r="U650">
        <f t="shared" si="21"/>
        <v>1</v>
      </c>
    </row>
    <row r="651" spans="8:21" ht="16" x14ac:dyDescent="0.2">
      <c r="H651" s="22"/>
      <c r="I651" s="22"/>
      <c r="J651" s="22"/>
      <c r="M651" s="17"/>
      <c r="N651" s="26">
        <f>((G651-1)*(1-(IF(H651="no",0,'results log'!$B$3)))+1)</f>
        <v>5.0000000000000044E-2</v>
      </c>
      <c r="O651" s="26">
        <f t="shared" si="20"/>
        <v>0</v>
      </c>
      <c r="P651" s="28">
        <f>IF(ISBLANK(M651),,IF(ISBLANK(F651),,(IF(M651="WON-EW",((((F651-1)*J651)*'results log'!$B$2)+('results log'!$B$2*(F651-1))),IF(M651="WON",((((F651-1)*J651)*'results log'!$B$2)+('results log'!$B$2*(F651-1))),IF(M651="PLACED",((((F651-1)*J651)*'results log'!$B$2)-'results log'!$B$2),IF(J651=0,-'results log'!$B$2,IF(J651=0,-'results log'!$B$2,-('results log'!$B$2*2)))))))*E651))</f>
        <v>0</v>
      </c>
      <c r="Q651" s="27">
        <f>IF(ISBLANK(M651),,IF(ISBLANK(G651),,(IF(M651="WON-EW",((((N651-1)*J651)*'results log'!$B$2)+('results log'!$B$2*(N651-1))),IF(M651="WON",((((N651-1)*J651)*'results log'!$B$2)+('results log'!$B$2*(N651-1))),IF(M651="PLACED",((((N651-1)*J651)*'results log'!$B$2)-'results log'!$B$2),IF(J651=0,-'results log'!$B$2,IF(J651=0,-'results log'!$B$2,-('results log'!$B$2*2)))))))*E651))</f>
        <v>0</v>
      </c>
      <c r="R651" s="27">
        <f>IF(ISBLANK(M651),,IF(U651&lt;&gt;1,((IF(M651="WON-EW",(((K651-1)*'results log'!$B$2)*(1-$B$3))+(((L651-1)*'results log'!$B$2)*(1-$B$3)),IF(M651="WON",(((K651-1)*'results log'!$B$2)*(1-$B$3)),IF(M651="PLACED",(((L651-1)*'results log'!$B$2)*(1-$B$3))-'results log'!$B$2,IF(J651=0,-'results log'!$B$2,-('results log'!$B$2*2))))))*E651),0))</f>
        <v>0</v>
      </c>
      <c r="U651">
        <f t="shared" si="21"/>
        <v>1</v>
      </c>
    </row>
    <row r="652" spans="8:21" ht="16" x14ac:dyDescent="0.2">
      <c r="H652" s="22"/>
      <c r="I652" s="22"/>
      <c r="J652" s="22"/>
      <c r="M652" s="17"/>
      <c r="N652" s="26">
        <f>((G652-1)*(1-(IF(H652="no",0,'results log'!$B$3)))+1)</f>
        <v>5.0000000000000044E-2</v>
      </c>
      <c r="O652" s="26">
        <f t="shared" si="20"/>
        <v>0</v>
      </c>
      <c r="P652" s="28">
        <f>IF(ISBLANK(M652),,IF(ISBLANK(F652),,(IF(M652="WON-EW",((((F652-1)*J652)*'results log'!$B$2)+('results log'!$B$2*(F652-1))),IF(M652="WON",((((F652-1)*J652)*'results log'!$B$2)+('results log'!$B$2*(F652-1))),IF(M652="PLACED",((((F652-1)*J652)*'results log'!$B$2)-'results log'!$B$2),IF(J652=0,-'results log'!$B$2,IF(J652=0,-'results log'!$B$2,-('results log'!$B$2*2)))))))*E652))</f>
        <v>0</v>
      </c>
      <c r="Q652" s="27">
        <f>IF(ISBLANK(M652),,IF(ISBLANK(G652),,(IF(M652="WON-EW",((((N652-1)*J652)*'results log'!$B$2)+('results log'!$B$2*(N652-1))),IF(M652="WON",((((N652-1)*J652)*'results log'!$B$2)+('results log'!$B$2*(N652-1))),IF(M652="PLACED",((((N652-1)*J652)*'results log'!$B$2)-'results log'!$B$2),IF(J652=0,-'results log'!$B$2,IF(J652=0,-'results log'!$B$2,-('results log'!$B$2*2)))))))*E652))</f>
        <v>0</v>
      </c>
      <c r="R652" s="27">
        <f>IF(ISBLANK(M652),,IF(U652&lt;&gt;1,((IF(M652="WON-EW",(((K652-1)*'results log'!$B$2)*(1-$B$3))+(((L652-1)*'results log'!$B$2)*(1-$B$3)),IF(M652="WON",(((K652-1)*'results log'!$B$2)*(1-$B$3)),IF(M652="PLACED",(((L652-1)*'results log'!$B$2)*(1-$B$3))-'results log'!$B$2,IF(J652=0,-'results log'!$B$2,-('results log'!$B$2*2))))))*E652),0))</f>
        <v>0</v>
      </c>
      <c r="U652">
        <f t="shared" si="21"/>
        <v>1</v>
      </c>
    </row>
    <row r="653" spans="8:21" ht="16" x14ac:dyDescent="0.2">
      <c r="H653" s="22"/>
      <c r="I653" s="22"/>
      <c r="J653" s="22"/>
      <c r="M653" s="17"/>
      <c r="N653" s="26">
        <f>((G653-1)*(1-(IF(H653="no",0,'results log'!$B$3)))+1)</f>
        <v>5.0000000000000044E-2</v>
      </c>
      <c r="O653" s="26">
        <f t="shared" si="20"/>
        <v>0</v>
      </c>
      <c r="P653" s="28">
        <f>IF(ISBLANK(M653),,IF(ISBLANK(F653),,(IF(M653="WON-EW",((((F653-1)*J653)*'results log'!$B$2)+('results log'!$B$2*(F653-1))),IF(M653="WON",((((F653-1)*J653)*'results log'!$B$2)+('results log'!$B$2*(F653-1))),IF(M653="PLACED",((((F653-1)*J653)*'results log'!$B$2)-'results log'!$B$2),IF(J653=0,-'results log'!$B$2,IF(J653=0,-'results log'!$B$2,-('results log'!$B$2*2)))))))*E653))</f>
        <v>0</v>
      </c>
      <c r="Q653" s="27">
        <f>IF(ISBLANK(M653),,IF(ISBLANK(G653),,(IF(M653="WON-EW",((((N653-1)*J653)*'results log'!$B$2)+('results log'!$B$2*(N653-1))),IF(M653="WON",((((N653-1)*J653)*'results log'!$B$2)+('results log'!$B$2*(N653-1))),IF(M653="PLACED",((((N653-1)*J653)*'results log'!$B$2)-'results log'!$B$2),IF(J653=0,-'results log'!$B$2,IF(J653=0,-'results log'!$B$2,-('results log'!$B$2*2)))))))*E653))</f>
        <v>0</v>
      </c>
      <c r="R653" s="27">
        <f>IF(ISBLANK(M653),,IF(U653&lt;&gt;1,((IF(M653="WON-EW",(((K653-1)*'results log'!$B$2)*(1-$B$3))+(((L653-1)*'results log'!$B$2)*(1-$B$3)),IF(M653="WON",(((K653-1)*'results log'!$B$2)*(1-$B$3)),IF(M653="PLACED",(((L653-1)*'results log'!$B$2)*(1-$B$3))-'results log'!$B$2,IF(J653=0,-'results log'!$B$2,-('results log'!$B$2*2))))))*E653),0))</f>
        <v>0</v>
      </c>
      <c r="U653">
        <f t="shared" si="21"/>
        <v>1</v>
      </c>
    </row>
    <row r="654" spans="8:21" ht="16" x14ac:dyDescent="0.2">
      <c r="H654" s="22"/>
      <c r="I654" s="22"/>
      <c r="J654" s="22"/>
      <c r="M654" s="17"/>
      <c r="N654" s="26">
        <f>((G654-1)*(1-(IF(H654="no",0,'results log'!$B$3)))+1)</f>
        <v>5.0000000000000044E-2</v>
      </c>
      <c r="O654" s="26">
        <f t="shared" si="20"/>
        <v>0</v>
      </c>
      <c r="P654" s="28">
        <f>IF(ISBLANK(M654),,IF(ISBLANK(F654),,(IF(M654="WON-EW",((((F654-1)*J654)*'results log'!$B$2)+('results log'!$B$2*(F654-1))),IF(M654="WON",((((F654-1)*J654)*'results log'!$B$2)+('results log'!$B$2*(F654-1))),IF(M654="PLACED",((((F654-1)*J654)*'results log'!$B$2)-'results log'!$B$2),IF(J654=0,-'results log'!$B$2,IF(J654=0,-'results log'!$B$2,-('results log'!$B$2*2)))))))*E654))</f>
        <v>0</v>
      </c>
      <c r="Q654" s="27">
        <f>IF(ISBLANK(M654),,IF(ISBLANK(G654),,(IF(M654="WON-EW",((((N654-1)*J654)*'results log'!$B$2)+('results log'!$B$2*(N654-1))),IF(M654="WON",((((N654-1)*J654)*'results log'!$B$2)+('results log'!$B$2*(N654-1))),IF(M654="PLACED",((((N654-1)*J654)*'results log'!$B$2)-'results log'!$B$2),IF(J654=0,-'results log'!$B$2,IF(J654=0,-'results log'!$B$2,-('results log'!$B$2*2)))))))*E654))</f>
        <v>0</v>
      </c>
      <c r="R654" s="27">
        <f>IF(ISBLANK(M654),,IF(U654&lt;&gt;1,((IF(M654="WON-EW",(((K654-1)*'results log'!$B$2)*(1-$B$3))+(((L654-1)*'results log'!$B$2)*(1-$B$3)),IF(M654="WON",(((K654-1)*'results log'!$B$2)*(1-$B$3)),IF(M654="PLACED",(((L654-1)*'results log'!$B$2)*(1-$B$3))-'results log'!$B$2,IF(J654=0,-'results log'!$B$2,-('results log'!$B$2*2))))))*E654),0))</f>
        <v>0</v>
      </c>
      <c r="U654">
        <f t="shared" si="21"/>
        <v>1</v>
      </c>
    </row>
    <row r="655" spans="8:21" ht="16" x14ac:dyDescent="0.2">
      <c r="H655" s="22"/>
      <c r="I655" s="22"/>
      <c r="J655" s="22"/>
      <c r="M655" s="17"/>
      <c r="N655" s="26">
        <f>((G655-1)*(1-(IF(H655="no",0,'results log'!$B$3)))+1)</f>
        <v>5.0000000000000044E-2</v>
      </c>
      <c r="O655" s="26">
        <f t="shared" ref="O655:O718" si="22">E655*IF(I655="yes",2,1)</f>
        <v>0</v>
      </c>
      <c r="P655" s="28">
        <f>IF(ISBLANK(M655),,IF(ISBLANK(F655),,(IF(M655="WON-EW",((((F655-1)*J655)*'results log'!$B$2)+('results log'!$B$2*(F655-1))),IF(M655="WON",((((F655-1)*J655)*'results log'!$B$2)+('results log'!$B$2*(F655-1))),IF(M655="PLACED",((((F655-1)*J655)*'results log'!$B$2)-'results log'!$B$2),IF(J655=0,-'results log'!$B$2,IF(J655=0,-'results log'!$B$2,-('results log'!$B$2*2)))))))*E655))</f>
        <v>0</v>
      </c>
      <c r="Q655" s="27">
        <f>IF(ISBLANK(M655),,IF(ISBLANK(G655),,(IF(M655="WON-EW",((((N655-1)*J655)*'results log'!$B$2)+('results log'!$B$2*(N655-1))),IF(M655="WON",((((N655-1)*J655)*'results log'!$B$2)+('results log'!$B$2*(N655-1))),IF(M655="PLACED",((((N655-1)*J655)*'results log'!$B$2)-'results log'!$B$2),IF(J655=0,-'results log'!$B$2,IF(J655=0,-'results log'!$B$2,-('results log'!$B$2*2)))))))*E655))</f>
        <v>0</v>
      </c>
      <c r="R655" s="27">
        <f>IF(ISBLANK(M655),,IF(U655&lt;&gt;1,((IF(M655="WON-EW",(((K655-1)*'results log'!$B$2)*(1-$B$3))+(((L655-1)*'results log'!$B$2)*(1-$B$3)),IF(M655="WON",(((K655-1)*'results log'!$B$2)*(1-$B$3)),IF(M655="PLACED",(((L655-1)*'results log'!$B$2)*(1-$B$3))-'results log'!$B$2,IF(J655=0,-'results log'!$B$2,-('results log'!$B$2*2))))))*E655),0))</f>
        <v>0</v>
      </c>
      <c r="U655">
        <f t="shared" si="21"/>
        <v>1</v>
      </c>
    </row>
    <row r="656" spans="8:21" ht="16" x14ac:dyDescent="0.2">
      <c r="H656" s="22"/>
      <c r="I656" s="22"/>
      <c r="J656" s="22"/>
      <c r="M656" s="17"/>
      <c r="N656" s="26">
        <f>((G656-1)*(1-(IF(H656="no",0,'results log'!$B$3)))+1)</f>
        <v>5.0000000000000044E-2</v>
      </c>
      <c r="O656" s="26">
        <f t="shared" si="22"/>
        <v>0</v>
      </c>
      <c r="P656" s="28">
        <f>IF(ISBLANK(M656),,IF(ISBLANK(F656),,(IF(M656="WON-EW",((((F656-1)*J656)*'results log'!$B$2)+('results log'!$B$2*(F656-1))),IF(M656="WON",((((F656-1)*J656)*'results log'!$B$2)+('results log'!$B$2*(F656-1))),IF(M656="PLACED",((((F656-1)*J656)*'results log'!$B$2)-'results log'!$B$2),IF(J656=0,-'results log'!$B$2,IF(J656=0,-'results log'!$B$2,-('results log'!$B$2*2)))))))*E656))</f>
        <v>0</v>
      </c>
      <c r="Q656" s="27">
        <f>IF(ISBLANK(M656),,IF(ISBLANK(G656),,(IF(M656="WON-EW",((((N656-1)*J656)*'results log'!$B$2)+('results log'!$B$2*(N656-1))),IF(M656="WON",((((N656-1)*J656)*'results log'!$B$2)+('results log'!$B$2*(N656-1))),IF(M656="PLACED",((((N656-1)*J656)*'results log'!$B$2)-'results log'!$B$2),IF(J656=0,-'results log'!$B$2,IF(J656=0,-'results log'!$B$2,-('results log'!$B$2*2)))))))*E656))</f>
        <v>0</v>
      </c>
      <c r="R656" s="27">
        <f>IF(ISBLANK(M656),,IF(U656&lt;&gt;1,((IF(M656="WON-EW",(((K656-1)*'results log'!$B$2)*(1-$B$3))+(((L656-1)*'results log'!$B$2)*(1-$B$3)),IF(M656="WON",(((K656-1)*'results log'!$B$2)*(1-$B$3)),IF(M656="PLACED",(((L656-1)*'results log'!$B$2)*(1-$B$3))-'results log'!$B$2,IF(J656=0,-'results log'!$B$2,-('results log'!$B$2*2))))))*E656),0))</f>
        <v>0</v>
      </c>
      <c r="U656">
        <f t="shared" si="21"/>
        <v>1</v>
      </c>
    </row>
    <row r="657" spans="8:21" ht="16" x14ac:dyDescent="0.2">
      <c r="H657" s="22"/>
      <c r="I657" s="22"/>
      <c r="J657" s="22"/>
      <c r="M657" s="17"/>
      <c r="N657" s="26">
        <f>((G657-1)*(1-(IF(H657="no",0,'results log'!$B$3)))+1)</f>
        <v>5.0000000000000044E-2</v>
      </c>
      <c r="O657" s="26">
        <f t="shared" si="22"/>
        <v>0</v>
      </c>
      <c r="P657" s="28">
        <f>IF(ISBLANK(M657),,IF(ISBLANK(F657),,(IF(M657="WON-EW",((((F657-1)*J657)*'results log'!$B$2)+('results log'!$B$2*(F657-1))),IF(M657="WON",((((F657-1)*J657)*'results log'!$B$2)+('results log'!$B$2*(F657-1))),IF(M657="PLACED",((((F657-1)*J657)*'results log'!$B$2)-'results log'!$B$2),IF(J657=0,-'results log'!$B$2,IF(J657=0,-'results log'!$B$2,-('results log'!$B$2*2)))))))*E657))</f>
        <v>0</v>
      </c>
      <c r="Q657" s="27">
        <f>IF(ISBLANK(M657),,IF(ISBLANK(G657),,(IF(M657="WON-EW",((((N657-1)*J657)*'results log'!$B$2)+('results log'!$B$2*(N657-1))),IF(M657="WON",((((N657-1)*J657)*'results log'!$B$2)+('results log'!$B$2*(N657-1))),IF(M657="PLACED",((((N657-1)*J657)*'results log'!$B$2)-'results log'!$B$2),IF(J657=0,-'results log'!$B$2,IF(J657=0,-'results log'!$B$2,-('results log'!$B$2*2)))))))*E657))</f>
        <v>0</v>
      </c>
      <c r="R657" s="27">
        <f>IF(ISBLANK(M657),,IF(U657&lt;&gt;1,((IF(M657="WON-EW",(((K657-1)*'results log'!$B$2)*(1-$B$3))+(((L657-1)*'results log'!$B$2)*(1-$B$3)),IF(M657="WON",(((K657-1)*'results log'!$B$2)*(1-$B$3)),IF(M657="PLACED",(((L657-1)*'results log'!$B$2)*(1-$B$3))-'results log'!$B$2,IF(J657=0,-'results log'!$B$2,-('results log'!$B$2*2))))))*E657),0))</f>
        <v>0</v>
      </c>
      <c r="U657">
        <f t="shared" si="21"/>
        <v>1</v>
      </c>
    </row>
    <row r="658" spans="8:21" ht="16" x14ac:dyDescent="0.2">
      <c r="H658" s="22"/>
      <c r="I658" s="22"/>
      <c r="J658" s="22"/>
      <c r="M658" s="17"/>
      <c r="N658" s="26">
        <f>((G658-1)*(1-(IF(H658="no",0,'results log'!$B$3)))+1)</f>
        <v>5.0000000000000044E-2</v>
      </c>
      <c r="O658" s="26">
        <f t="shared" si="22"/>
        <v>0</v>
      </c>
      <c r="P658" s="28">
        <f>IF(ISBLANK(M658),,IF(ISBLANK(F658),,(IF(M658="WON-EW",((((F658-1)*J658)*'results log'!$B$2)+('results log'!$B$2*(F658-1))),IF(M658="WON",((((F658-1)*J658)*'results log'!$B$2)+('results log'!$B$2*(F658-1))),IF(M658="PLACED",((((F658-1)*J658)*'results log'!$B$2)-'results log'!$B$2),IF(J658=0,-'results log'!$B$2,IF(J658=0,-'results log'!$B$2,-('results log'!$B$2*2)))))))*E658))</f>
        <v>0</v>
      </c>
      <c r="Q658" s="27">
        <f>IF(ISBLANK(M658),,IF(ISBLANK(G658),,(IF(M658="WON-EW",((((N658-1)*J658)*'results log'!$B$2)+('results log'!$B$2*(N658-1))),IF(M658="WON",((((N658-1)*J658)*'results log'!$B$2)+('results log'!$B$2*(N658-1))),IF(M658="PLACED",((((N658-1)*J658)*'results log'!$B$2)-'results log'!$B$2),IF(J658=0,-'results log'!$B$2,IF(J658=0,-'results log'!$B$2,-('results log'!$B$2*2)))))))*E658))</f>
        <v>0</v>
      </c>
      <c r="R658" s="27">
        <f>IF(ISBLANK(M658),,IF(U658&lt;&gt;1,((IF(M658="WON-EW",(((K658-1)*'results log'!$B$2)*(1-$B$3))+(((L658-1)*'results log'!$B$2)*(1-$B$3)),IF(M658="WON",(((K658-1)*'results log'!$B$2)*(1-$B$3)),IF(M658="PLACED",(((L658-1)*'results log'!$B$2)*(1-$B$3))-'results log'!$B$2,IF(J658=0,-'results log'!$B$2,-('results log'!$B$2*2))))))*E658),0))</f>
        <v>0</v>
      </c>
      <c r="U658">
        <f t="shared" si="21"/>
        <v>1</v>
      </c>
    </row>
    <row r="659" spans="8:21" ht="16" x14ac:dyDescent="0.2">
      <c r="H659" s="22"/>
      <c r="I659" s="22"/>
      <c r="J659" s="22"/>
      <c r="M659" s="17"/>
      <c r="N659" s="26">
        <f>((G659-1)*(1-(IF(H659="no",0,'results log'!$B$3)))+1)</f>
        <v>5.0000000000000044E-2</v>
      </c>
      <c r="O659" s="26">
        <f t="shared" si="22"/>
        <v>0</v>
      </c>
      <c r="P659" s="28">
        <f>IF(ISBLANK(M659),,IF(ISBLANK(F659),,(IF(M659="WON-EW",((((F659-1)*J659)*'results log'!$B$2)+('results log'!$B$2*(F659-1))),IF(M659="WON",((((F659-1)*J659)*'results log'!$B$2)+('results log'!$B$2*(F659-1))),IF(M659="PLACED",((((F659-1)*J659)*'results log'!$B$2)-'results log'!$B$2),IF(J659=0,-'results log'!$B$2,IF(J659=0,-'results log'!$B$2,-('results log'!$B$2*2)))))))*E659))</f>
        <v>0</v>
      </c>
      <c r="Q659" s="27">
        <f>IF(ISBLANK(M659),,IF(ISBLANK(G659),,(IF(M659="WON-EW",((((N659-1)*J659)*'results log'!$B$2)+('results log'!$B$2*(N659-1))),IF(M659="WON",((((N659-1)*J659)*'results log'!$B$2)+('results log'!$B$2*(N659-1))),IF(M659="PLACED",((((N659-1)*J659)*'results log'!$B$2)-'results log'!$B$2),IF(J659=0,-'results log'!$B$2,IF(J659=0,-'results log'!$B$2,-('results log'!$B$2*2)))))))*E659))</f>
        <v>0</v>
      </c>
      <c r="R659" s="27">
        <f>IF(ISBLANK(M659),,IF(U659&lt;&gt;1,((IF(M659="WON-EW",(((K659-1)*'results log'!$B$2)*(1-$B$3))+(((L659-1)*'results log'!$B$2)*(1-$B$3)),IF(M659="WON",(((K659-1)*'results log'!$B$2)*(1-$B$3)),IF(M659="PLACED",(((L659-1)*'results log'!$B$2)*(1-$B$3))-'results log'!$B$2,IF(J659=0,-'results log'!$B$2,-('results log'!$B$2*2))))))*E659),0))</f>
        <v>0</v>
      </c>
      <c r="U659">
        <f t="shared" si="21"/>
        <v>1</v>
      </c>
    </row>
    <row r="660" spans="8:21" ht="16" x14ac:dyDescent="0.2">
      <c r="H660" s="22"/>
      <c r="I660" s="22"/>
      <c r="J660" s="22"/>
      <c r="M660" s="17"/>
      <c r="N660" s="26">
        <f>((G660-1)*(1-(IF(H660="no",0,'results log'!$B$3)))+1)</f>
        <v>5.0000000000000044E-2</v>
      </c>
      <c r="O660" s="26">
        <f t="shared" si="22"/>
        <v>0</v>
      </c>
      <c r="P660" s="28">
        <f>IF(ISBLANK(M660),,IF(ISBLANK(F660),,(IF(M660="WON-EW",((((F660-1)*J660)*'results log'!$B$2)+('results log'!$B$2*(F660-1))),IF(M660="WON",((((F660-1)*J660)*'results log'!$B$2)+('results log'!$B$2*(F660-1))),IF(M660="PLACED",((((F660-1)*J660)*'results log'!$B$2)-'results log'!$B$2),IF(J660=0,-'results log'!$B$2,IF(J660=0,-'results log'!$B$2,-('results log'!$B$2*2)))))))*E660))</f>
        <v>0</v>
      </c>
      <c r="Q660" s="27">
        <f>IF(ISBLANK(M660),,IF(ISBLANK(G660),,(IF(M660="WON-EW",((((N660-1)*J660)*'results log'!$B$2)+('results log'!$B$2*(N660-1))),IF(M660="WON",((((N660-1)*J660)*'results log'!$B$2)+('results log'!$B$2*(N660-1))),IF(M660="PLACED",((((N660-1)*J660)*'results log'!$B$2)-'results log'!$B$2),IF(J660=0,-'results log'!$B$2,IF(J660=0,-'results log'!$B$2,-('results log'!$B$2*2)))))))*E660))</f>
        <v>0</v>
      </c>
      <c r="R660" s="27">
        <f>IF(ISBLANK(M660),,IF(U660&lt;&gt;1,((IF(M660="WON-EW",(((K660-1)*'results log'!$B$2)*(1-$B$3))+(((L660-1)*'results log'!$B$2)*(1-$B$3)),IF(M660="WON",(((K660-1)*'results log'!$B$2)*(1-$B$3)),IF(M660="PLACED",(((L660-1)*'results log'!$B$2)*(1-$B$3))-'results log'!$B$2,IF(J660=0,-'results log'!$B$2,-('results log'!$B$2*2))))))*E660),0))</f>
        <v>0</v>
      </c>
      <c r="U660">
        <f t="shared" si="21"/>
        <v>1</v>
      </c>
    </row>
    <row r="661" spans="8:21" ht="16" x14ac:dyDescent="0.2">
      <c r="H661" s="22"/>
      <c r="I661" s="22"/>
      <c r="J661" s="22"/>
      <c r="M661" s="17"/>
      <c r="N661" s="26">
        <f>((G661-1)*(1-(IF(H661="no",0,'results log'!$B$3)))+1)</f>
        <v>5.0000000000000044E-2</v>
      </c>
      <c r="O661" s="26">
        <f t="shared" si="22"/>
        <v>0</v>
      </c>
      <c r="P661" s="28">
        <f>IF(ISBLANK(M661),,IF(ISBLANK(F661),,(IF(M661="WON-EW",((((F661-1)*J661)*'results log'!$B$2)+('results log'!$B$2*(F661-1))),IF(M661="WON",((((F661-1)*J661)*'results log'!$B$2)+('results log'!$B$2*(F661-1))),IF(M661="PLACED",((((F661-1)*J661)*'results log'!$B$2)-'results log'!$B$2),IF(J661=0,-'results log'!$B$2,IF(J661=0,-'results log'!$B$2,-('results log'!$B$2*2)))))))*E661))</f>
        <v>0</v>
      </c>
      <c r="Q661" s="27">
        <f>IF(ISBLANK(M661),,IF(ISBLANK(G661),,(IF(M661="WON-EW",((((N661-1)*J661)*'results log'!$B$2)+('results log'!$B$2*(N661-1))),IF(M661="WON",((((N661-1)*J661)*'results log'!$B$2)+('results log'!$B$2*(N661-1))),IF(M661="PLACED",((((N661-1)*J661)*'results log'!$B$2)-'results log'!$B$2),IF(J661=0,-'results log'!$B$2,IF(J661=0,-'results log'!$B$2,-('results log'!$B$2*2)))))))*E661))</f>
        <v>0</v>
      </c>
      <c r="R661" s="27">
        <f>IF(ISBLANK(M661),,IF(U661&lt;&gt;1,((IF(M661="WON-EW",(((K661-1)*'results log'!$B$2)*(1-$B$3))+(((L661-1)*'results log'!$B$2)*(1-$B$3)),IF(M661="WON",(((K661-1)*'results log'!$B$2)*(1-$B$3)),IF(M661="PLACED",(((L661-1)*'results log'!$B$2)*(1-$B$3))-'results log'!$B$2,IF(J661=0,-'results log'!$B$2,-('results log'!$B$2*2))))))*E661),0))</f>
        <v>0</v>
      </c>
      <c r="U661">
        <f t="shared" si="21"/>
        <v>1</v>
      </c>
    </row>
    <row r="662" spans="8:21" ht="16" x14ac:dyDescent="0.2">
      <c r="H662" s="22"/>
      <c r="I662" s="22"/>
      <c r="J662" s="22"/>
      <c r="M662" s="17"/>
      <c r="N662" s="26">
        <f>((G662-1)*(1-(IF(H662="no",0,'results log'!$B$3)))+1)</f>
        <v>5.0000000000000044E-2</v>
      </c>
      <c r="O662" s="26">
        <f t="shared" si="22"/>
        <v>0</v>
      </c>
      <c r="P662" s="28">
        <f>IF(ISBLANK(M662),,IF(ISBLANK(F662),,(IF(M662="WON-EW",((((F662-1)*J662)*'results log'!$B$2)+('results log'!$B$2*(F662-1))),IF(M662="WON",((((F662-1)*J662)*'results log'!$B$2)+('results log'!$B$2*(F662-1))),IF(M662="PLACED",((((F662-1)*J662)*'results log'!$B$2)-'results log'!$B$2),IF(J662=0,-'results log'!$B$2,IF(J662=0,-'results log'!$B$2,-('results log'!$B$2*2)))))))*E662))</f>
        <v>0</v>
      </c>
      <c r="Q662" s="27">
        <f>IF(ISBLANK(M662),,IF(ISBLANK(G662),,(IF(M662="WON-EW",((((N662-1)*J662)*'results log'!$B$2)+('results log'!$B$2*(N662-1))),IF(M662="WON",((((N662-1)*J662)*'results log'!$B$2)+('results log'!$B$2*(N662-1))),IF(M662="PLACED",((((N662-1)*J662)*'results log'!$B$2)-'results log'!$B$2),IF(J662=0,-'results log'!$B$2,IF(J662=0,-'results log'!$B$2,-('results log'!$B$2*2)))))))*E662))</f>
        <v>0</v>
      </c>
      <c r="R662" s="27">
        <f>IF(ISBLANK(M662),,IF(U662&lt;&gt;1,((IF(M662="WON-EW",(((K662-1)*'results log'!$B$2)*(1-$B$3))+(((L662-1)*'results log'!$B$2)*(1-$B$3)),IF(M662="WON",(((K662-1)*'results log'!$B$2)*(1-$B$3)),IF(M662="PLACED",(((L662-1)*'results log'!$B$2)*(1-$B$3))-'results log'!$B$2,IF(J662=0,-'results log'!$B$2,-('results log'!$B$2*2))))))*E662),0))</f>
        <v>0</v>
      </c>
      <c r="U662">
        <f t="shared" si="21"/>
        <v>1</v>
      </c>
    </row>
    <row r="663" spans="8:21" ht="16" x14ac:dyDescent="0.2">
      <c r="H663" s="22"/>
      <c r="I663" s="22"/>
      <c r="J663" s="22"/>
      <c r="M663" s="17"/>
      <c r="N663" s="26">
        <f>((G663-1)*(1-(IF(H663="no",0,'results log'!$B$3)))+1)</f>
        <v>5.0000000000000044E-2</v>
      </c>
      <c r="O663" s="26">
        <f t="shared" si="22"/>
        <v>0</v>
      </c>
      <c r="P663" s="28">
        <f>IF(ISBLANK(M663),,IF(ISBLANK(F663),,(IF(M663="WON-EW",((((F663-1)*J663)*'results log'!$B$2)+('results log'!$B$2*(F663-1))),IF(M663="WON",((((F663-1)*J663)*'results log'!$B$2)+('results log'!$B$2*(F663-1))),IF(M663="PLACED",((((F663-1)*J663)*'results log'!$B$2)-'results log'!$B$2),IF(J663=0,-'results log'!$B$2,IF(J663=0,-'results log'!$B$2,-('results log'!$B$2*2)))))))*E663))</f>
        <v>0</v>
      </c>
      <c r="Q663" s="27">
        <f>IF(ISBLANK(M663),,IF(ISBLANK(G663),,(IF(M663="WON-EW",((((N663-1)*J663)*'results log'!$B$2)+('results log'!$B$2*(N663-1))),IF(M663="WON",((((N663-1)*J663)*'results log'!$B$2)+('results log'!$B$2*(N663-1))),IF(M663="PLACED",((((N663-1)*J663)*'results log'!$B$2)-'results log'!$B$2),IF(J663=0,-'results log'!$B$2,IF(J663=0,-'results log'!$B$2,-('results log'!$B$2*2)))))))*E663))</f>
        <v>0</v>
      </c>
      <c r="R663" s="27">
        <f>IF(ISBLANK(M663),,IF(U663&lt;&gt;1,((IF(M663="WON-EW",(((K663-1)*'results log'!$B$2)*(1-$B$3))+(((L663-1)*'results log'!$B$2)*(1-$B$3)),IF(M663="WON",(((K663-1)*'results log'!$B$2)*(1-$B$3)),IF(M663="PLACED",(((L663-1)*'results log'!$B$2)*(1-$B$3))-'results log'!$B$2,IF(J663=0,-'results log'!$B$2,-('results log'!$B$2*2))))))*E663),0))</f>
        <v>0</v>
      </c>
      <c r="U663">
        <f t="shared" si="21"/>
        <v>1</v>
      </c>
    </row>
    <row r="664" spans="8:21" ht="16" x14ac:dyDescent="0.2">
      <c r="H664" s="22"/>
      <c r="I664" s="22"/>
      <c r="J664" s="22"/>
      <c r="M664" s="17"/>
      <c r="N664" s="26">
        <f>((G664-1)*(1-(IF(H664="no",0,'results log'!$B$3)))+1)</f>
        <v>5.0000000000000044E-2</v>
      </c>
      <c r="O664" s="26">
        <f t="shared" si="22"/>
        <v>0</v>
      </c>
      <c r="P664" s="28">
        <f>IF(ISBLANK(M664),,IF(ISBLANK(F664),,(IF(M664="WON-EW",((((F664-1)*J664)*'results log'!$B$2)+('results log'!$B$2*(F664-1))),IF(M664="WON",((((F664-1)*J664)*'results log'!$B$2)+('results log'!$B$2*(F664-1))),IF(M664="PLACED",((((F664-1)*J664)*'results log'!$B$2)-'results log'!$B$2),IF(J664=0,-'results log'!$B$2,IF(J664=0,-'results log'!$B$2,-('results log'!$B$2*2)))))))*E664))</f>
        <v>0</v>
      </c>
      <c r="Q664" s="27">
        <f>IF(ISBLANK(M664),,IF(ISBLANK(G664),,(IF(M664="WON-EW",((((N664-1)*J664)*'results log'!$B$2)+('results log'!$B$2*(N664-1))),IF(M664="WON",((((N664-1)*J664)*'results log'!$B$2)+('results log'!$B$2*(N664-1))),IF(M664="PLACED",((((N664-1)*J664)*'results log'!$B$2)-'results log'!$B$2),IF(J664=0,-'results log'!$B$2,IF(J664=0,-'results log'!$B$2,-('results log'!$B$2*2)))))))*E664))</f>
        <v>0</v>
      </c>
      <c r="R664" s="27">
        <f>IF(ISBLANK(M664),,IF(U664&lt;&gt;1,((IF(M664="WON-EW",(((K664-1)*'results log'!$B$2)*(1-$B$3))+(((L664-1)*'results log'!$B$2)*(1-$B$3)),IF(M664="WON",(((K664-1)*'results log'!$B$2)*(1-$B$3)),IF(M664="PLACED",(((L664-1)*'results log'!$B$2)*(1-$B$3))-'results log'!$B$2,IF(J664=0,-'results log'!$B$2,-('results log'!$B$2*2))))))*E664),0))</f>
        <v>0</v>
      </c>
      <c r="U664">
        <f t="shared" si="21"/>
        <v>1</v>
      </c>
    </row>
    <row r="665" spans="8:21" ht="16" x14ac:dyDescent="0.2">
      <c r="H665" s="22"/>
      <c r="I665" s="22"/>
      <c r="J665" s="22"/>
      <c r="M665" s="17"/>
      <c r="N665" s="26">
        <f>((G665-1)*(1-(IF(H665="no",0,'results log'!$B$3)))+1)</f>
        <v>5.0000000000000044E-2</v>
      </c>
      <c r="O665" s="26">
        <f t="shared" si="22"/>
        <v>0</v>
      </c>
      <c r="P665" s="28">
        <f>IF(ISBLANK(M665),,IF(ISBLANK(F665),,(IF(M665="WON-EW",((((F665-1)*J665)*'results log'!$B$2)+('results log'!$B$2*(F665-1))),IF(M665="WON",((((F665-1)*J665)*'results log'!$B$2)+('results log'!$B$2*(F665-1))),IF(M665="PLACED",((((F665-1)*J665)*'results log'!$B$2)-'results log'!$B$2),IF(J665=0,-'results log'!$B$2,IF(J665=0,-'results log'!$B$2,-('results log'!$B$2*2)))))))*E665))</f>
        <v>0</v>
      </c>
      <c r="Q665" s="27">
        <f>IF(ISBLANK(M665),,IF(ISBLANK(G665),,(IF(M665="WON-EW",((((N665-1)*J665)*'results log'!$B$2)+('results log'!$B$2*(N665-1))),IF(M665="WON",((((N665-1)*J665)*'results log'!$B$2)+('results log'!$B$2*(N665-1))),IF(M665="PLACED",((((N665-1)*J665)*'results log'!$B$2)-'results log'!$B$2),IF(J665=0,-'results log'!$B$2,IF(J665=0,-'results log'!$B$2,-('results log'!$B$2*2)))))))*E665))</f>
        <v>0</v>
      </c>
      <c r="R665" s="27">
        <f>IF(ISBLANK(M665),,IF(U665&lt;&gt;1,((IF(M665="WON-EW",(((K665-1)*'results log'!$B$2)*(1-$B$3))+(((L665-1)*'results log'!$B$2)*(1-$B$3)),IF(M665="WON",(((K665-1)*'results log'!$B$2)*(1-$B$3)),IF(M665="PLACED",(((L665-1)*'results log'!$B$2)*(1-$B$3))-'results log'!$B$2,IF(J665=0,-'results log'!$B$2,-('results log'!$B$2*2))))))*E665),0))</f>
        <v>0</v>
      </c>
      <c r="U665">
        <f t="shared" si="21"/>
        <v>1</v>
      </c>
    </row>
    <row r="666" spans="8:21" ht="16" x14ac:dyDescent="0.2">
      <c r="H666" s="22"/>
      <c r="I666" s="22"/>
      <c r="J666" s="22"/>
      <c r="M666" s="17"/>
      <c r="N666" s="26">
        <f>((G666-1)*(1-(IF(H666="no",0,'results log'!$B$3)))+1)</f>
        <v>5.0000000000000044E-2</v>
      </c>
      <c r="O666" s="26">
        <f t="shared" si="22"/>
        <v>0</v>
      </c>
      <c r="P666" s="28">
        <f>IF(ISBLANK(M666),,IF(ISBLANK(F666),,(IF(M666="WON-EW",((((F666-1)*J666)*'results log'!$B$2)+('results log'!$B$2*(F666-1))),IF(M666="WON",((((F666-1)*J666)*'results log'!$B$2)+('results log'!$B$2*(F666-1))),IF(M666="PLACED",((((F666-1)*J666)*'results log'!$B$2)-'results log'!$B$2),IF(J666=0,-'results log'!$B$2,IF(J666=0,-'results log'!$B$2,-('results log'!$B$2*2)))))))*E666))</f>
        <v>0</v>
      </c>
      <c r="Q666" s="27">
        <f>IF(ISBLANK(M666),,IF(ISBLANK(G666),,(IF(M666="WON-EW",((((N666-1)*J666)*'results log'!$B$2)+('results log'!$B$2*(N666-1))),IF(M666="WON",((((N666-1)*J666)*'results log'!$B$2)+('results log'!$B$2*(N666-1))),IF(M666="PLACED",((((N666-1)*J666)*'results log'!$B$2)-'results log'!$B$2),IF(J666=0,-'results log'!$B$2,IF(J666=0,-'results log'!$B$2,-('results log'!$B$2*2)))))))*E666))</f>
        <v>0</v>
      </c>
      <c r="R666" s="27">
        <f>IF(ISBLANK(M666),,IF(U666&lt;&gt;1,((IF(M666="WON-EW",(((K666-1)*'results log'!$B$2)*(1-$B$3))+(((L666-1)*'results log'!$B$2)*(1-$B$3)),IF(M666="WON",(((K666-1)*'results log'!$B$2)*(1-$B$3)),IF(M666="PLACED",(((L666-1)*'results log'!$B$2)*(1-$B$3))-'results log'!$B$2,IF(J666=0,-'results log'!$B$2,-('results log'!$B$2*2))))))*E666),0))</f>
        <v>0</v>
      </c>
      <c r="U666">
        <f t="shared" si="21"/>
        <v>1</v>
      </c>
    </row>
    <row r="667" spans="8:21" ht="16" x14ac:dyDescent="0.2">
      <c r="H667" s="22"/>
      <c r="I667" s="22"/>
      <c r="J667" s="22"/>
      <c r="M667" s="17"/>
      <c r="N667" s="26">
        <f>((G667-1)*(1-(IF(H667="no",0,'results log'!$B$3)))+1)</f>
        <v>5.0000000000000044E-2</v>
      </c>
      <c r="O667" s="26">
        <f t="shared" si="22"/>
        <v>0</v>
      </c>
      <c r="P667" s="28">
        <f>IF(ISBLANK(M667),,IF(ISBLANK(F667),,(IF(M667="WON-EW",((((F667-1)*J667)*'results log'!$B$2)+('results log'!$B$2*(F667-1))),IF(M667="WON",((((F667-1)*J667)*'results log'!$B$2)+('results log'!$B$2*(F667-1))),IF(M667="PLACED",((((F667-1)*J667)*'results log'!$B$2)-'results log'!$B$2),IF(J667=0,-'results log'!$B$2,IF(J667=0,-'results log'!$B$2,-('results log'!$B$2*2)))))))*E667))</f>
        <v>0</v>
      </c>
      <c r="Q667" s="27">
        <f>IF(ISBLANK(M667),,IF(ISBLANK(G667),,(IF(M667="WON-EW",((((N667-1)*J667)*'results log'!$B$2)+('results log'!$B$2*(N667-1))),IF(M667="WON",((((N667-1)*J667)*'results log'!$B$2)+('results log'!$B$2*(N667-1))),IF(M667="PLACED",((((N667-1)*J667)*'results log'!$B$2)-'results log'!$B$2),IF(J667=0,-'results log'!$B$2,IF(J667=0,-'results log'!$B$2,-('results log'!$B$2*2)))))))*E667))</f>
        <v>0</v>
      </c>
      <c r="R667" s="27">
        <f>IF(ISBLANK(M667),,IF(U667&lt;&gt;1,((IF(M667="WON-EW",(((K667-1)*'results log'!$B$2)*(1-$B$3))+(((L667-1)*'results log'!$B$2)*(1-$B$3)),IF(M667="WON",(((K667-1)*'results log'!$B$2)*(1-$B$3)),IF(M667="PLACED",(((L667-1)*'results log'!$B$2)*(1-$B$3))-'results log'!$B$2,IF(J667=0,-'results log'!$B$2,-('results log'!$B$2*2))))))*E667),0))</f>
        <v>0</v>
      </c>
      <c r="U667">
        <f t="shared" si="21"/>
        <v>1</v>
      </c>
    </row>
    <row r="668" spans="8:21" ht="16" x14ac:dyDescent="0.2">
      <c r="H668" s="22"/>
      <c r="I668" s="22"/>
      <c r="J668" s="22"/>
      <c r="M668" s="17"/>
      <c r="N668" s="26">
        <f>((G668-1)*(1-(IF(H668="no",0,'results log'!$B$3)))+1)</f>
        <v>5.0000000000000044E-2</v>
      </c>
      <c r="O668" s="26">
        <f t="shared" si="22"/>
        <v>0</v>
      </c>
      <c r="P668" s="28">
        <f>IF(ISBLANK(M668),,IF(ISBLANK(F668),,(IF(M668="WON-EW",((((F668-1)*J668)*'results log'!$B$2)+('results log'!$B$2*(F668-1))),IF(M668="WON",((((F668-1)*J668)*'results log'!$B$2)+('results log'!$B$2*(F668-1))),IF(M668="PLACED",((((F668-1)*J668)*'results log'!$B$2)-'results log'!$B$2),IF(J668=0,-'results log'!$B$2,IF(J668=0,-'results log'!$B$2,-('results log'!$B$2*2)))))))*E668))</f>
        <v>0</v>
      </c>
      <c r="Q668" s="27">
        <f>IF(ISBLANK(M668),,IF(ISBLANK(G668),,(IF(M668="WON-EW",((((N668-1)*J668)*'results log'!$B$2)+('results log'!$B$2*(N668-1))),IF(M668="WON",((((N668-1)*J668)*'results log'!$B$2)+('results log'!$B$2*(N668-1))),IF(M668="PLACED",((((N668-1)*J668)*'results log'!$B$2)-'results log'!$B$2),IF(J668=0,-'results log'!$B$2,IF(J668=0,-'results log'!$B$2,-('results log'!$B$2*2)))))))*E668))</f>
        <v>0</v>
      </c>
      <c r="R668" s="27">
        <f>IF(ISBLANK(M668),,IF(U668&lt;&gt;1,((IF(M668="WON-EW",(((K668-1)*'results log'!$B$2)*(1-$B$3))+(((L668-1)*'results log'!$B$2)*(1-$B$3)),IF(M668="WON",(((K668-1)*'results log'!$B$2)*(1-$B$3)),IF(M668="PLACED",(((L668-1)*'results log'!$B$2)*(1-$B$3))-'results log'!$B$2,IF(J668=0,-'results log'!$B$2,-('results log'!$B$2*2))))))*E668),0))</f>
        <v>0</v>
      </c>
      <c r="U668">
        <f t="shared" si="21"/>
        <v>1</v>
      </c>
    </row>
    <row r="669" spans="8:21" ht="16" x14ac:dyDescent="0.2">
      <c r="H669" s="22"/>
      <c r="I669" s="22"/>
      <c r="J669" s="22"/>
      <c r="M669" s="17"/>
      <c r="N669" s="26">
        <f>((G669-1)*(1-(IF(H669="no",0,'results log'!$B$3)))+1)</f>
        <v>5.0000000000000044E-2</v>
      </c>
      <c r="O669" s="26">
        <f t="shared" si="22"/>
        <v>0</v>
      </c>
      <c r="P669" s="28">
        <f>IF(ISBLANK(M669),,IF(ISBLANK(F669),,(IF(M669="WON-EW",((((F669-1)*J669)*'results log'!$B$2)+('results log'!$B$2*(F669-1))),IF(M669="WON",((((F669-1)*J669)*'results log'!$B$2)+('results log'!$B$2*(F669-1))),IF(M669="PLACED",((((F669-1)*J669)*'results log'!$B$2)-'results log'!$B$2),IF(J669=0,-'results log'!$B$2,IF(J669=0,-'results log'!$B$2,-('results log'!$B$2*2)))))))*E669))</f>
        <v>0</v>
      </c>
      <c r="Q669" s="27">
        <f>IF(ISBLANK(M669),,IF(ISBLANK(G669),,(IF(M669="WON-EW",((((N669-1)*J669)*'results log'!$B$2)+('results log'!$B$2*(N669-1))),IF(M669="WON",((((N669-1)*J669)*'results log'!$B$2)+('results log'!$B$2*(N669-1))),IF(M669="PLACED",((((N669-1)*J669)*'results log'!$B$2)-'results log'!$B$2),IF(J669=0,-'results log'!$B$2,IF(J669=0,-'results log'!$B$2,-('results log'!$B$2*2)))))))*E669))</f>
        <v>0</v>
      </c>
      <c r="R669" s="27">
        <f>IF(ISBLANK(M669),,IF(U669&lt;&gt;1,((IF(M669="WON-EW",(((K669-1)*'results log'!$B$2)*(1-$B$3))+(((L669-1)*'results log'!$B$2)*(1-$B$3)),IF(M669="WON",(((K669-1)*'results log'!$B$2)*(1-$B$3)),IF(M669="PLACED",(((L669-1)*'results log'!$B$2)*(1-$B$3))-'results log'!$B$2,IF(J669=0,-'results log'!$B$2,-('results log'!$B$2*2))))))*E669),0))</f>
        <v>0</v>
      </c>
      <c r="U669">
        <f t="shared" si="21"/>
        <v>1</v>
      </c>
    </row>
    <row r="670" spans="8:21" ht="16" x14ac:dyDescent="0.2">
      <c r="H670" s="22"/>
      <c r="I670" s="22"/>
      <c r="J670" s="22"/>
      <c r="M670" s="17"/>
      <c r="N670" s="26">
        <f>((G670-1)*(1-(IF(H670="no",0,'results log'!$B$3)))+1)</f>
        <v>5.0000000000000044E-2</v>
      </c>
      <c r="O670" s="26">
        <f t="shared" si="22"/>
        <v>0</v>
      </c>
      <c r="P670" s="28">
        <f>IF(ISBLANK(M670),,IF(ISBLANK(F670),,(IF(M670="WON-EW",((((F670-1)*J670)*'results log'!$B$2)+('results log'!$B$2*(F670-1))),IF(M670="WON",((((F670-1)*J670)*'results log'!$B$2)+('results log'!$B$2*(F670-1))),IF(M670="PLACED",((((F670-1)*J670)*'results log'!$B$2)-'results log'!$B$2),IF(J670=0,-'results log'!$B$2,IF(J670=0,-'results log'!$B$2,-('results log'!$B$2*2)))))))*E670))</f>
        <v>0</v>
      </c>
      <c r="Q670" s="27">
        <f>IF(ISBLANK(M670),,IF(ISBLANK(G670),,(IF(M670="WON-EW",((((N670-1)*J670)*'results log'!$B$2)+('results log'!$B$2*(N670-1))),IF(M670="WON",((((N670-1)*J670)*'results log'!$B$2)+('results log'!$B$2*(N670-1))),IF(M670="PLACED",((((N670-1)*J670)*'results log'!$B$2)-'results log'!$B$2),IF(J670=0,-'results log'!$B$2,IF(J670=0,-'results log'!$B$2,-('results log'!$B$2*2)))))))*E670))</f>
        <v>0</v>
      </c>
      <c r="R670" s="27">
        <f>IF(ISBLANK(M670),,IF(U670&lt;&gt;1,((IF(M670="WON-EW",(((K670-1)*'results log'!$B$2)*(1-$B$3))+(((L670-1)*'results log'!$B$2)*(1-$B$3)),IF(M670="WON",(((K670-1)*'results log'!$B$2)*(1-$B$3)),IF(M670="PLACED",(((L670-1)*'results log'!$B$2)*(1-$B$3))-'results log'!$B$2,IF(J670=0,-'results log'!$B$2,-('results log'!$B$2*2))))))*E670),0))</f>
        <v>0</v>
      </c>
      <c r="U670">
        <f t="shared" si="21"/>
        <v>1</v>
      </c>
    </row>
    <row r="671" spans="8:21" ht="16" x14ac:dyDescent="0.2">
      <c r="H671" s="22"/>
      <c r="I671" s="22"/>
      <c r="J671" s="22"/>
      <c r="M671" s="17"/>
      <c r="N671" s="26">
        <f>((G671-1)*(1-(IF(H671="no",0,'results log'!$B$3)))+1)</f>
        <v>5.0000000000000044E-2</v>
      </c>
      <c r="O671" s="26">
        <f t="shared" si="22"/>
        <v>0</v>
      </c>
      <c r="P671" s="28">
        <f>IF(ISBLANK(M671),,IF(ISBLANK(F671),,(IF(M671="WON-EW",((((F671-1)*J671)*'results log'!$B$2)+('results log'!$B$2*(F671-1))),IF(M671="WON",((((F671-1)*J671)*'results log'!$B$2)+('results log'!$B$2*(F671-1))),IF(M671="PLACED",((((F671-1)*J671)*'results log'!$B$2)-'results log'!$B$2),IF(J671=0,-'results log'!$B$2,IF(J671=0,-'results log'!$B$2,-('results log'!$B$2*2)))))))*E671))</f>
        <v>0</v>
      </c>
      <c r="Q671" s="27">
        <f>IF(ISBLANK(M671),,IF(ISBLANK(G671),,(IF(M671="WON-EW",((((N671-1)*J671)*'results log'!$B$2)+('results log'!$B$2*(N671-1))),IF(M671="WON",((((N671-1)*J671)*'results log'!$B$2)+('results log'!$B$2*(N671-1))),IF(M671="PLACED",((((N671-1)*J671)*'results log'!$B$2)-'results log'!$B$2),IF(J671=0,-'results log'!$B$2,IF(J671=0,-'results log'!$B$2,-('results log'!$B$2*2)))))))*E671))</f>
        <v>0</v>
      </c>
      <c r="R671" s="27">
        <f>IF(ISBLANK(M671),,IF(U671&lt;&gt;1,((IF(M671="WON-EW",(((K671-1)*'results log'!$B$2)*(1-$B$3))+(((L671-1)*'results log'!$B$2)*(1-$B$3)),IF(M671="WON",(((K671-1)*'results log'!$B$2)*(1-$B$3)),IF(M671="PLACED",(((L671-1)*'results log'!$B$2)*(1-$B$3))-'results log'!$B$2,IF(J671=0,-'results log'!$B$2,-('results log'!$B$2*2))))))*E671),0))</f>
        <v>0</v>
      </c>
      <c r="U671">
        <f t="shared" si="21"/>
        <v>1</v>
      </c>
    </row>
    <row r="672" spans="8:21" ht="16" x14ac:dyDescent="0.2">
      <c r="H672" s="22"/>
      <c r="I672" s="22"/>
      <c r="J672" s="22"/>
      <c r="M672" s="17"/>
      <c r="N672" s="26">
        <f>((G672-1)*(1-(IF(H672="no",0,'results log'!$B$3)))+1)</f>
        <v>5.0000000000000044E-2</v>
      </c>
      <c r="O672" s="26">
        <f t="shared" si="22"/>
        <v>0</v>
      </c>
      <c r="P672" s="28">
        <f>IF(ISBLANK(M672),,IF(ISBLANK(F672),,(IF(M672="WON-EW",((((F672-1)*J672)*'results log'!$B$2)+('results log'!$B$2*(F672-1))),IF(M672="WON",((((F672-1)*J672)*'results log'!$B$2)+('results log'!$B$2*(F672-1))),IF(M672="PLACED",((((F672-1)*J672)*'results log'!$B$2)-'results log'!$B$2),IF(J672=0,-'results log'!$B$2,IF(J672=0,-'results log'!$B$2,-('results log'!$B$2*2)))))))*E672))</f>
        <v>0</v>
      </c>
      <c r="Q672" s="27">
        <f>IF(ISBLANK(M672),,IF(ISBLANK(G672),,(IF(M672="WON-EW",((((N672-1)*J672)*'results log'!$B$2)+('results log'!$B$2*(N672-1))),IF(M672="WON",((((N672-1)*J672)*'results log'!$B$2)+('results log'!$B$2*(N672-1))),IF(M672="PLACED",((((N672-1)*J672)*'results log'!$B$2)-'results log'!$B$2),IF(J672=0,-'results log'!$B$2,IF(J672=0,-'results log'!$B$2,-('results log'!$B$2*2)))))))*E672))</f>
        <v>0</v>
      </c>
      <c r="R672" s="27">
        <f>IF(ISBLANK(M672),,IF(U672&lt;&gt;1,((IF(M672="WON-EW",(((K672-1)*'results log'!$B$2)*(1-$B$3))+(((L672-1)*'results log'!$B$2)*(1-$B$3)),IF(M672="WON",(((K672-1)*'results log'!$B$2)*(1-$B$3)),IF(M672="PLACED",(((L672-1)*'results log'!$B$2)*(1-$B$3))-'results log'!$B$2,IF(J672=0,-'results log'!$B$2,-('results log'!$B$2*2))))))*E672),0))</f>
        <v>0</v>
      </c>
      <c r="U672">
        <f t="shared" si="21"/>
        <v>1</v>
      </c>
    </row>
    <row r="673" spans="8:21" ht="16" x14ac:dyDescent="0.2">
      <c r="H673" s="22"/>
      <c r="I673" s="22"/>
      <c r="J673" s="22"/>
      <c r="M673" s="17"/>
      <c r="N673" s="26">
        <f>((G673-1)*(1-(IF(H673="no",0,'results log'!$B$3)))+1)</f>
        <v>5.0000000000000044E-2</v>
      </c>
      <c r="O673" s="26">
        <f t="shared" si="22"/>
        <v>0</v>
      </c>
      <c r="P673" s="28">
        <f>IF(ISBLANK(M673),,IF(ISBLANK(F673),,(IF(M673="WON-EW",((((F673-1)*J673)*'results log'!$B$2)+('results log'!$B$2*(F673-1))),IF(M673="WON",((((F673-1)*J673)*'results log'!$B$2)+('results log'!$B$2*(F673-1))),IF(M673="PLACED",((((F673-1)*J673)*'results log'!$B$2)-'results log'!$B$2),IF(J673=0,-'results log'!$B$2,IF(J673=0,-'results log'!$B$2,-('results log'!$B$2*2)))))))*E673))</f>
        <v>0</v>
      </c>
      <c r="Q673" s="27">
        <f>IF(ISBLANK(M673),,IF(ISBLANK(G673),,(IF(M673="WON-EW",((((N673-1)*J673)*'results log'!$B$2)+('results log'!$B$2*(N673-1))),IF(M673="WON",((((N673-1)*J673)*'results log'!$B$2)+('results log'!$B$2*(N673-1))),IF(M673="PLACED",((((N673-1)*J673)*'results log'!$B$2)-'results log'!$B$2),IF(J673=0,-'results log'!$B$2,IF(J673=0,-'results log'!$B$2,-('results log'!$B$2*2)))))))*E673))</f>
        <v>0</v>
      </c>
      <c r="R673" s="27">
        <f>IF(ISBLANK(M673),,IF(U673&lt;&gt;1,((IF(M673="WON-EW",(((K673-1)*'results log'!$B$2)*(1-$B$3))+(((L673-1)*'results log'!$B$2)*(1-$B$3)),IF(M673="WON",(((K673-1)*'results log'!$B$2)*(1-$B$3)),IF(M673="PLACED",(((L673-1)*'results log'!$B$2)*(1-$B$3))-'results log'!$B$2,IF(J673=0,-'results log'!$B$2,-('results log'!$B$2*2))))))*E673),0))</f>
        <v>0</v>
      </c>
      <c r="U673">
        <f t="shared" si="21"/>
        <v>1</v>
      </c>
    </row>
    <row r="674" spans="8:21" ht="16" x14ac:dyDescent="0.2">
      <c r="H674" s="22"/>
      <c r="I674" s="22"/>
      <c r="J674" s="22"/>
      <c r="M674" s="17"/>
      <c r="N674" s="26">
        <f>((G674-1)*(1-(IF(H674="no",0,'results log'!$B$3)))+1)</f>
        <v>5.0000000000000044E-2</v>
      </c>
      <c r="O674" s="26">
        <f t="shared" si="22"/>
        <v>0</v>
      </c>
      <c r="P674" s="28">
        <f>IF(ISBLANK(M674),,IF(ISBLANK(F674),,(IF(M674="WON-EW",((((F674-1)*J674)*'results log'!$B$2)+('results log'!$B$2*(F674-1))),IF(M674="WON",((((F674-1)*J674)*'results log'!$B$2)+('results log'!$B$2*(F674-1))),IF(M674="PLACED",((((F674-1)*J674)*'results log'!$B$2)-'results log'!$B$2),IF(J674=0,-'results log'!$B$2,IF(J674=0,-'results log'!$B$2,-('results log'!$B$2*2)))))))*E674))</f>
        <v>0</v>
      </c>
      <c r="Q674" s="27">
        <f>IF(ISBLANK(M674),,IF(ISBLANK(G674),,(IF(M674="WON-EW",((((N674-1)*J674)*'results log'!$B$2)+('results log'!$B$2*(N674-1))),IF(M674="WON",((((N674-1)*J674)*'results log'!$B$2)+('results log'!$B$2*(N674-1))),IF(M674="PLACED",((((N674-1)*J674)*'results log'!$B$2)-'results log'!$B$2),IF(J674=0,-'results log'!$B$2,IF(J674=0,-'results log'!$B$2,-('results log'!$B$2*2)))))))*E674))</f>
        <v>0</v>
      </c>
      <c r="R674" s="27">
        <f>IF(ISBLANK(M674),,IF(U674&lt;&gt;1,((IF(M674="WON-EW",(((K674-1)*'results log'!$B$2)*(1-$B$3))+(((L674-1)*'results log'!$B$2)*(1-$B$3)),IF(M674="WON",(((K674-1)*'results log'!$B$2)*(1-$B$3)),IF(M674="PLACED",(((L674-1)*'results log'!$B$2)*(1-$B$3))-'results log'!$B$2,IF(J674=0,-'results log'!$B$2,-('results log'!$B$2*2))))))*E674),0))</f>
        <v>0</v>
      </c>
      <c r="U674">
        <f t="shared" si="21"/>
        <v>1</v>
      </c>
    </row>
    <row r="675" spans="8:21" ht="16" x14ac:dyDescent="0.2">
      <c r="H675" s="22"/>
      <c r="I675" s="22"/>
      <c r="J675" s="22"/>
      <c r="M675" s="17"/>
      <c r="N675" s="26">
        <f>((G675-1)*(1-(IF(H675="no",0,'results log'!$B$3)))+1)</f>
        <v>5.0000000000000044E-2</v>
      </c>
      <c r="O675" s="26">
        <f t="shared" si="22"/>
        <v>0</v>
      </c>
      <c r="P675" s="28">
        <f>IF(ISBLANK(M675),,IF(ISBLANK(F675),,(IF(M675="WON-EW",((((F675-1)*J675)*'results log'!$B$2)+('results log'!$B$2*(F675-1))),IF(M675="WON",((((F675-1)*J675)*'results log'!$B$2)+('results log'!$B$2*(F675-1))),IF(M675="PLACED",((((F675-1)*J675)*'results log'!$B$2)-'results log'!$B$2),IF(J675=0,-'results log'!$B$2,IF(J675=0,-'results log'!$B$2,-('results log'!$B$2*2)))))))*E675))</f>
        <v>0</v>
      </c>
      <c r="Q675" s="27">
        <f>IF(ISBLANK(M675),,IF(ISBLANK(G675),,(IF(M675="WON-EW",((((N675-1)*J675)*'results log'!$B$2)+('results log'!$B$2*(N675-1))),IF(M675="WON",((((N675-1)*J675)*'results log'!$B$2)+('results log'!$B$2*(N675-1))),IF(M675="PLACED",((((N675-1)*J675)*'results log'!$B$2)-'results log'!$B$2),IF(J675=0,-'results log'!$B$2,IF(J675=0,-'results log'!$B$2,-('results log'!$B$2*2)))))))*E675))</f>
        <v>0</v>
      </c>
      <c r="R675" s="27">
        <f>IF(ISBLANK(M675),,IF(U675&lt;&gt;1,((IF(M675="WON-EW",(((K675-1)*'results log'!$B$2)*(1-$B$3))+(((L675-1)*'results log'!$B$2)*(1-$B$3)),IF(M675="WON",(((K675-1)*'results log'!$B$2)*(1-$B$3)),IF(M675="PLACED",(((L675-1)*'results log'!$B$2)*(1-$B$3))-'results log'!$B$2,IF(J675=0,-'results log'!$B$2,-('results log'!$B$2*2))))))*E675),0))</f>
        <v>0</v>
      </c>
      <c r="U675">
        <f t="shared" si="21"/>
        <v>1</v>
      </c>
    </row>
    <row r="676" spans="8:21" ht="16" x14ac:dyDescent="0.2">
      <c r="H676" s="22"/>
      <c r="I676" s="22"/>
      <c r="J676" s="22"/>
      <c r="M676" s="17"/>
      <c r="N676" s="26">
        <f>((G676-1)*(1-(IF(H676="no",0,'results log'!$B$3)))+1)</f>
        <v>5.0000000000000044E-2</v>
      </c>
      <c r="O676" s="26">
        <f t="shared" si="22"/>
        <v>0</v>
      </c>
      <c r="P676" s="28">
        <f>IF(ISBLANK(M676),,IF(ISBLANK(F676),,(IF(M676="WON-EW",((((F676-1)*J676)*'results log'!$B$2)+('results log'!$B$2*(F676-1))),IF(M676="WON",((((F676-1)*J676)*'results log'!$B$2)+('results log'!$B$2*(F676-1))),IF(M676="PLACED",((((F676-1)*J676)*'results log'!$B$2)-'results log'!$B$2),IF(J676=0,-'results log'!$B$2,IF(J676=0,-'results log'!$B$2,-('results log'!$B$2*2)))))))*E676))</f>
        <v>0</v>
      </c>
      <c r="Q676" s="27">
        <f>IF(ISBLANK(M676),,IF(ISBLANK(G676),,(IF(M676="WON-EW",((((N676-1)*J676)*'results log'!$B$2)+('results log'!$B$2*(N676-1))),IF(M676="WON",((((N676-1)*J676)*'results log'!$B$2)+('results log'!$B$2*(N676-1))),IF(M676="PLACED",((((N676-1)*J676)*'results log'!$B$2)-'results log'!$B$2),IF(J676=0,-'results log'!$B$2,IF(J676=0,-'results log'!$B$2,-('results log'!$B$2*2)))))))*E676))</f>
        <v>0</v>
      </c>
      <c r="R676" s="27">
        <f>IF(ISBLANK(M676),,IF(U676&lt;&gt;1,((IF(M676="WON-EW",(((K676-1)*'results log'!$B$2)*(1-$B$3))+(((L676-1)*'results log'!$B$2)*(1-$B$3)),IF(M676="WON",(((K676-1)*'results log'!$B$2)*(1-$B$3)),IF(M676="PLACED",(((L676-1)*'results log'!$B$2)*(1-$B$3))-'results log'!$B$2,IF(J676=0,-'results log'!$B$2,-('results log'!$B$2*2))))))*E676),0))</f>
        <v>0</v>
      </c>
      <c r="U676">
        <f t="shared" si="21"/>
        <v>1</v>
      </c>
    </row>
    <row r="677" spans="8:21" ht="16" x14ac:dyDescent="0.2">
      <c r="H677" s="22"/>
      <c r="I677" s="22"/>
      <c r="J677" s="22"/>
      <c r="M677" s="17"/>
      <c r="N677" s="26">
        <f>((G677-1)*(1-(IF(H677="no",0,'results log'!$B$3)))+1)</f>
        <v>5.0000000000000044E-2</v>
      </c>
      <c r="O677" s="26">
        <f t="shared" si="22"/>
        <v>0</v>
      </c>
      <c r="P677" s="28">
        <f>IF(ISBLANK(M677),,IF(ISBLANK(F677),,(IF(M677="WON-EW",((((F677-1)*J677)*'results log'!$B$2)+('results log'!$B$2*(F677-1))),IF(M677="WON",((((F677-1)*J677)*'results log'!$B$2)+('results log'!$B$2*(F677-1))),IF(M677="PLACED",((((F677-1)*J677)*'results log'!$B$2)-'results log'!$B$2),IF(J677=0,-'results log'!$B$2,IF(J677=0,-'results log'!$B$2,-('results log'!$B$2*2)))))))*E677))</f>
        <v>0</v>
      </c>
      <c r="Q677" s="27">
        <f>IF(ISBLANK(M677),,IF(ISBLANK(G677),,(IF(M677="WON-EW",((((N677-1)*J677)*'results log'!$B$2)+('results log'!$B$2*(N677-1))),IF(M677="WON",((((N677-1)*J677)*'results log'!$B$2)+('results log'!$B$2*(N677-1))),IF(M677="PLACED",((((N677-1)*J677)*'results log'!$B$2)-'results log'!$B$2),IF(J677=0,-'results log'!$B$2,IF(J677=0,-'results log'!$B$2,-('results log'!$B$2*2)))))))*E677))</f>
        <v>0</v>
      </c>
      <c r="R677" s="27">
        <f>IF(ISBLANK(M677),,IF(U677&lt;&gt;1,((IF(M677="WON-EW",(((K677-1)*'results log'!$B$2)*(1-$B$3))+(((L677-1)*'results log'!$B$2)*(1-$B$3)),IF(M677="WON",(((K677-1)*'results log'!$B$2)*(1-$B$3)),IF(M677="PLACED",(((L677-1)*'results log'!$B$2)*(1-$B$3))-'results log'!$B$2,IF(J677=0,-'results log'!$B$2,-('results log'!$B$2*2))))))*E677),0))</f>
        <v>0</v>
      </c>
      <c r="U677">
        <f t="shared" si="21"/>
        <v>1</v>
      </c>
    </row>
    <row r="678" spans="8:21" ht="16" x14ac:dyDescent="0.2">
      <c r="H678" s="22"/>
      <c r="I678" s="22"/>
      <c r="J678" s="22"/>
      <c r="M678" s="17"/>
      <c r="N678" s="26">
        <f>((G678-1)*(1-(IF(H678="no",0,'results log'!$B$3)))+1)</f>
        <v>5.0000000000000044E-2</v>
      </c>
      <c r="O678" s="26">
        <f t="shared" si="22"/>
        <v>0</v>
      </c>
      <c r="P678" s="28">
        <f>IF(ISBLANK(M678),,IF(ISBLANK(F678),,(IF(M678="WON-EW",((((F678-1)*J678)*'results log'!$B$2)+('results log'!$B$2*(F678-1))),IF(M678="WON",((((F678-1)*J678)*'results log'!$B$2)+('results log'!$B$2*(F678-1))),IF(M678="PLACED",((((F678-1)*J678)*'results log'!$B$2)-'results log'!$B$2),IF(J678=0,-'results log'!$B$2,IF(J678=0,-'results log'!$B$2,-('results log'!$B$2*2)))))))*E678))</f>
        <v>0</v>
      </c>
      <c r="Q678" s="27">
        <f>IF(ISBLANK(M678),,IF(ISBLANK(G678),,(IF(M678="WON-EW",((((N678-1)*J678)*'results log'!$B$2)+('results log'!$B$2*(N678-1))),IF(M678="WON",((((N678-1)*J678)*'results log'!$B$2)+('results log'!$B$2*(N678-1))),IF(M678="PLACED",((((N678-1)*J678)*'results log'!$B$2)-'results log'!$B$2),IF(J678=0,-'results log'!$B$2,IF(J678=0,-'results log'!$B$2,-('results log'!$B$2*2)))))))*E678))</f>
        <v>0</v>
      </c>
      <c r="R678" s="27">
        <f>IF(ISBLANK(M678),,IF(U678&lt;&gt;1,((IF(M678="WON-EW",(((K678-1)*'results log'!$B$2)*(1-$B$3))+(((L678-1)*'results log'!$B$2)*(1-$B$3)),IF(M678="WON",(((K678-1)*'results log'!$B$2)*(1-$B$3)),IF(M678="PLACED",(((L678-1)*'results log'!$B$2)*(1-$B$3))-'results log'!$B$2,IF(J678=0,-'results log'!$B$2,-('results log'!$B$2*2))))))*E678),0))</f>
        <v>0</v>
      </c>
      <c r="U678">
        <f t="shared" si="21"/>
        <v>1</v>
      </c>
    </row>
    <row r="679" spans="8:21" ht="16" x14ac:dyDescent="0.2">
      <c r="H679" s="22"/>
      <c r="I679" s="22"/>
      <c r="J679" s="22"/>
      <c r="M679" s="17"/>
      <c r="N679" s="26">
        <f>((G679-1)*(1-(IF(H679="no",0,'results log'!$B$3)))+1)</f>
        <v>5.0000000000000044E-2</v>
      </c>
      <c r="O679" s="26">
        <f t="shared" si="22"/>
        <v>0</v>
      </c>
      <c r="P679" s="28">
        <f>IF(ISBLANK(M679),,IF(ISBLANK(F679),,(IF(M679="WON-EW",((((F679-1)*J679)*'results log'!$B$2)+('results log'!$B$2*(F679-1))),IF(M679="WON",((((F679-1)*J679)*'results log'!$B$2)+('results log'!$B$2*(F679-1))),IF(M679="PLACED",((((F679-1)*J679)*'results log'!$B$2)-'results log'!$B$2),IF(J679=0,-'results log'!$B$2,IF(J679=0,-'results log'!$B$2,-('results log'!$B$2*2)))))))*E679))</f>
        <v>0</v>
      </c>
      <c r="Q679" s="27">
        <f>IF(ISBLANK(M679),,IF(ISBLANK(G679),,(IF(M679="WON-EW",((((N679-1)*J679)*'results log'!$B$2)+('results log'!$B$2*(N679-1))),IF(M679="WON",((((N679-1)*J679)*'results log'!$B$2)+('results log'!$B$2*(N679-1))),IF(M679="PLACED",((((N679-1)*J679)*'results log'!$B$2)-'results log'!$B$2),IF(J679=0,-'results log'!$B$2,IF(J679=0,-'results log'!$B$2,-('results log'!$B$2*2)))))))*E679))</f>
        <v>0</v>
      </c>
      <c r="R679" s="27">
        <f>IF(ISBLANK(M679),,IF(U679&lt;&gt;1,((IF(M679="WON-EW",(((K679-1)*'results log'!$B$2)*(1-$B$3))+(((L679-1)*'results log'!$B$2)*(1-$B$3)),IF(M679="WON",(((K679-1)*'results log'!$B$2)*(1-$B$3)),IF(M679="PLACED",(((L679-1)*'results log'!$B$2)*(1-$B$3))-'results log'!$B$2,IF(J679=0,-'results log'!$B$2,-('results log'!$B$2*2))))))*E679),0))</f>
        <v>0</v>
      </c>
      <c r="U679">
        <f t="shared" si="21"/>
        <v>1</v>
      </c>
    </row>
    <row r="680" spans="8:21" ht="16" x14ac:dyDescent="0.2">
      <c r="H680" s="22"/>
      <c r="I680" s="22"/>
      <c r="J680" s="22"/>
      <c r="M680" s="17"/>
      <c r="N680" s="26">
        <f>((G680-1)*(1-(IF(H680="no",0,'results log'!$B$3)))+1)</f>
        <v>5.0000000000000044E-2</v>
      </c>
      <c r="O680" s="26">
        <f t="shared" si="22"/>
        <v>0</v>
      </c>
      <c r="P680" s="28">
        <f>IF(ISBLANK(M680),,IF(ISBLANK(F680),,(IF(M680="WON-EW",((((F680-1)*J680)*'results log'!$B$2)+('results log'!$B$2*(F680-1))),IF(M680="WON",((((F680-1)*J680)*'results log'!$B$2)+('results log'!$B$2*(F680-1))),IF(M680="PLACED",((((F680-1)*J680)*'results log'!$B$2)-'results log'!$B$2),IF(J680=0,-'results log'!$B$2,IF(J680=0,-'results log'!$B$2,-('results log'!$B$2*2)))))))*E680))</f>
        <v>0</v>
      </c>
      <c r="Q680" s="27">
        <f>IF(ISBLANK(M680),,IF(ISBLANK(G680),,(IF(M680="WON-EW",((((N680-1)*J680)*'results log'!$B$2)+('results log'!$B$2*(N680-1))),IF(M680="WON",((((N680-1)*J680)*'results log'!$B$2)+('results log'!$B$2*(N680-1))),IF(M680="PLACED",((((N680-1)*J680)*'results log'!$B$2)-'results log'!$B$2),IF(J680=0,-'results log'!$B$2,IF(J680=0,-'results log'!$B$2,-('results log'!$B$2*2)))))))*E680))</f>
        <v>0</v>
      </c>
      <c r="R680" s="27">
        <f>IF(ISBLANK(M680),,IF(U680&lt;&gt;1,((IF(M680="WON-EW",(((K680-1)*'results log'!$B$2)*(1-$B$3))+(((L680-1)*'results log'!$B$2)*(1-$B$3)),IF(M680="WON",(((K680-1)*'results log'!$B$2)*(1-$B$3)),IF(M680="PLACED",(((L680-1)*'results log'!$B$2)*(1-$B$3))-'results log'!$B$2,IF(J680=0,-'results log'!$B$2,-('results log'!$B$2*2))))))*E680),0))</f>
        <v>0</v>
      </c>
      <c r="U680">
        <f t="shared" si="21"/>
        <v>1</v>
      </c>
    </row>
    <row r="681" spans="8:21" ht="16" x14ac:dyDescent="0.2">
      <c r="H681" s="22"/>
      <c r="I681" s="22"/>
      <c r="J681" s="22"/>
      <c r="M681" s="17"/>
      <c r="N681" s="26">
        <f>((G681-1)*(1-(IF(H681="no",0,'results log'!$B$3)))+1)</f>
        <v>5.0000000000000044E-2</v>
      </c>
      <c r="O681" s="26">
        <f t="shared" si="22"/>
        <v>0</v>
      </c>
      <c r="P681" s="28">
        <f>IF(ISBLANK(M681),,IF(ISBLANK(F681),,(IF(M681="WON-EW",((((F681-1)*J681)*'results log'!$B$2)+('results log'!$B$2*(F681-1))),IF(M681="WON",((((F681-1)*J681)*'results log'!$B$2)+('results log'!$B$2*(F681-1))),IF(M681="PLACED",((((F681-1)*J681)*'results log'!$B$2)-'results log'!$B$2),IF(J681=0,-'results log'!$B$2,IF(J681=0,-'results log'!$B$2,-('results log'!$B$2*2)))))))*E681))</f>
        <v>0</v>
      </c>
      <c r="Q681" s="27">
        <f>IF(ISBLANK(M681),,IF(ISBLANK(G681),,(IF(M681="WON-EW",((((N681-1)*J681)*'results log'!$B$2)+('results log'!$B$2*(N681-1))),IF(M681="WON",((((N681-1)*J681)*'results log'!$B$2)+('results log'!$B$2*(N681-1))),IF(M681="PLACED",((((N681-1)*J681)*'results log'!$B$2)-'results log'!$B$2),IF(J681=0,-'results log'!$B$2,IF(J681=0,-'results log'!$B$2,-('results log'!$B$2*2)))))))*E681))</f>
        <v>0</v>
      </c>
      <c r="R681" s="27">
        <f>IF(ISBLANK(M681),,IF(U681&lt;&gt;1,((IF(M681="WON-EW",(((K681-1)*'results log'!$B$2)*(1-$B$3))+(((L681-1)*'results log'!$B$2)*(1-$B$3)),IF(M681="WON",(((K681-1)*'results log'!$B$2)*(1-$B$3)),IF(M681="PLACED",(((L681-1)*'results log'!$B$2)*(1-$B$3))-'results log'!$B$2,IF(J681=0,-'results log'!$B$2,-('results log'!$B$2*2))))))*E681),0))</f>
        <v>0</v>
      </c>
      <c r="U681">
        <f t="shared" si="21"/>
        <v>1</v>
      </c>
    </row>
    <row r="682" spans="8:21" ht="16" x14ac:dyDescent="0.2">
      <c r="H682" s="22"/>
      <c r="I682" s="22"/>
      <c r="J682" s="22"/>
      <c r="M682" s="17"/>
      <c r="N682" s="26">
        <f>((G682-1)*(1-(IF(H682="no",0,'results log'!$B$3)))+1)</f>
        <v>5.0000000000000044E-2</v>
      </c>
      <c r="O682" s="26">
        <f t="shared" si="22"/>
        <v>0</v>
      </c>
      <c r="P682" s="28">
        <f>IF(ISBLANK(M682),,IF(ISBLANK(F682),,(IF(M682="WON-EW",((((F682-1)*J682)*'results log'!$B$2)+('results log'!$B$2*(F682-1))),IF(M682="WON",((((F682-1)*J682)*'results log'!$B$2)+('results log'!$B$2*(F682-1))),IF(M682="PLACED",((((F682-1)*J682)*'results log'!$B$2)-'results log'!$B$2),IF(J682=0,-'results log'!$B$2,IF(J682=0,-'results log'!$B$2,-('results log'!$B$2*2)))))))*E682))</f>
        <v>0</v>
      </c>
      <c r="Q682" s="27">
        <f>IF(ISBLANK(M682),,IF(ISBLANK(G682),,(IF(M682="WON-EW",((((N682-1)*J682)*'results log'!$B$2)+('results log'!$B$2*(N682-1))),IF(M682="WON",((((N682-1)*J682)*'results log'!$B$2)+('results log'!$B$2*(N682-1))),IF(M682="PLACED",((((N682-1)*J682)*'results log'!$B$2)-'results log'!$B$2),IF(J682=0,-'results log'!$B$2,IF(J682=0,-'results log'!$B$2,-('results log'!$B$2*2)))))))*E682))</f>
        <v>0</v>
      </c>
      <c r="R682" s="27">
        <f>IF(ISBLANK(M682),,IF(U682&lt;&gt;1,((IF(M682="WON-EW",(((K682-1)*'results log'!$B$2)*(1-$B$3))+(((L682-1)*'results log'!$B$2)*(1-$B$3)),IF(M682="WON",(((K682-1)*'results log'!$B$2)*(1-$B$3)),IF(M682="PLACED",(((L682-1)*'results log'!$B$2)*(1-$B$3))-'results log'!$B$2,IF(J682=0,-'results log'!$B$2,-('results log'!$B$2*2))))))*E682),0))</f>
        <v>0</v>
      </c>
      <c r="U682">
        <f t="shared" si="21"/>
        <v>1</v>
      </c>
    </row>
    <row r="683" spans="8:21" ht="16" x14ac:dyDescent="0.2">
      <c r="H683" s="22"/>
      <c r="I683" s="22"/>
      <c r="J683" s="22"/>
      <c r="M683" s="17"/>
      <c r="N683" s="26">
        <f>((G683-1)*(1-(IF(H683="no",0,'results log'!$B$3)))+1)</f>
        <v>5.0000000000000044E-2</v>
      </c>
      <c r="O683" s="26">
        <f t="shared" si="22"/>
        <v>0</v>
      </c>
      <c r="P683" s="28">
        <f>IF(ISBLANK(M683),,IF(ISBLANK(F683),,(IF(M683="WON-EW",((((F683-1)*J683)*'results log'!$B$2)+('results log'!$B$2*(F683-1))),IF(M683="WON",((((F683-1)*J683)*'results log'!$B$2)+('results log'!$B$2*(F683-1))),IF(M683="PLACED",((((F683-1)*J683)*'results log'!$B$2)-'results log'!$B$2),IF(J683=0,-'results log'!$B$2,IF(J683=0,-'results log'!$B$2,-('results log'!$B$2*2)))))))*E683))</f>
        <v>0</v>
      </c>
      <c r="Q683" s="27">
        <f>IF(ISBLANK(M683),,IF(ISBLANK(G683),,(IF(M683="WON-EW",((((N683-1)*J683)*'results log'!$B$2)+('results log'!$B$2*(N683-1))),IF(M683="WON",((((N683-1)*J683)*'results log'!$B$2)+('results log'!$B$2*(N683-1))),IF(M683="PLACED",((((N683-1)*J683)*'results log'!$B$2)-'results log'!$B$2),IF(J683=0,-'results log'!$B$2,IF(J683=0,-'results log'!$B$2,-('results log'!$B$2*2)))))))*E683))</f>
        <v>0</v>
      </c>
      <c r="R683" s="27">
        <f>IF(ISBLANK(M683),,IF(U683&lt;&gt;1,((IF(M683="WON-EW",(((K683-1)*'results log'!$B$2)*(1-$B$3))+(((L683-1)*'results log'!$B$2)*(1-$B$3)),IF(M683="WON",(((K683-1)*'results log'!$B$2)*(1-$B$3)),IF(M683="PLACED",(((L683-1)*'results log'!$B$2)*(1-$B$3))-'results log'!$B$2,IF(J683=0,-'results log'!$B$2,-('results log'!$B$2*2))))))*E683),0))</f>
        <v>0</v>
      </c>
      <c r="U683">
        <f t="shared" si="21"/>
        <v>1</v>
      </c>
    </row>
    <row r="684" spans="8:21" ht="16" x14ac:dyDescent="0.2">
      <c r="H684" s="22"/>
      <c r="I684" s="22"/>
      <c r="J684" s="22"/>
      <c r="M684" s="17"/>
      <c r="N684" s="26">
        <f>((G684-1)*(1-(IF(H684="no",0,'results log'!$B$3)))+1)</f>
        <v>5.0000000000000044E-2</v>
      </c>
      <c r="O684" s="26">
        <f t="shared" si="22"/>
        <v>0</v>
      </c>
      <c r="P684" s="28">
        <f>IF(ISBLANK(M684),,IF(ISBLANK(F684),,(IF(M684="WON-EW",((((F684-1)*J684)*'results log'!$B$2)+('results log'!$B$2*(F684-1))),IF(M684="WON",((((F684-1)*J684)*'results log'!$B$2)+('results log'!$B$2*(F684-1))),IF(M684="PLACED",((((F684-1)*J684)*'results log'!$B$2)-'results log'!$B$2),IF(J684=0,-'results log'!$B$2,IF(J684=0,-'results log'!$B$2,-('results log'!$B$2*2)))))))*E684))</f>
        <v>0</v>
      </c>
      <c r="Q684" s="27">
        <f>IF(ISBLANK(M684),,IF(ISBLANK(G684),,(IF(M684="WON-EW",((((N684-1)*J684)*'results log'!$B$2)+('results log'!$B$2*(N684-1))),IF(M684="WON",((((N684-1)*J684)*'results log'!$B$2)+('results log'!$B$2*(N684-1))),IF(M684="PLACED",((((N684-1)*J684)*'results log'!$B$2)-'results log'!$B$2),IF(J684=0,-'results log'!$B$2,IF(J684=0,-'results log'!$B$2,-('results log'!$B$2*2)))))))*E684))</f>
        <v>0</v>
      </c>
      <c r="R684" s="27">
        <f>IF(ISBLANK(M684),,IF(U684&lt;&gt;1,((IF(M684="WON-EW",(((K684-1)*'results log'!$B$2)*(1-$B$3))+(((L684-1)*'results log'!$B$2)*(1-$B$3)),IF(M684="WON",(((K684-1)*'results log'!$B$2)*(1-$B$3)),IF(M684="PLACED",(((L684-1)*'results log'!$B$2)*(1-$B$3))-'results log'!$B$2,IF(J684=0,-'results log'!$B$2,-('results log'!$B$2*2))))))*E684),0))</f>
        <v>0</v>
      </c>
      <c r="U684">
        <f t="shared" si="21"/>
        <v>1</v>
      </c>
    </row>
    <row r="685" spans="8:21" ht="16" x14ac:dyDescent="0.2">
      <c r="H685" s="22"/>
      <c r="I685" s="22"/>
      <c r="J685" s="22"/>
      <c r="M685" s="17"/>
      <c r="N685" s="26">
        <f>((G685-1)*(1-(IF(H685="no",0,'results log'!$B$3)))+1)</f>
        <v>5.0000000000000044E-2</v>
      </c>
      <c r="O685" s="26">
        <f t="shared" si="22"/>
        <v>0</v>
      </c>
      <c r="P685" s="28">
        <f>IF(ISBLANK(M685),,IF(ISBLANK(F685),,(IF(M685="WON-EW",((((F685-1)*J685)*'results log'!$B$2)+('results log'!$B$2*(F685-1))),IF(M685="WON",((((F685-1)*J685)*'results log'!$B$2)+('results log'!$B$2*(F685-1))),IF(M685="PLACED",((((F685-1)*J685)*'results log'!$B$2)-'results log'!$B$2),IF(J685=0,-'results log'!$B$2,IF(J685=0,-'results log'!$B$2,-('results log'!$B$2*2)))))))*E685))</f>
        <v>0</v>
      </c>
      <c r="Q685" s="27">
        <f>IF(ISBLANK(M685),,IF(ISBLANK(G685),,(IF(M685="WON-EW",((((N685-1)*J685)*'results log'!$B$2)+('results log'!$B$2*(N685-1))),IF(M685="WON",((((N685-1)*J685)*'results log'!$B$2)+('results log'!$B$2*(N685-1))),IF(M685="PLACED",((((N685-1)*J685)*'results log'!$B$2)-'results log'!$B$2),IF(J685=0,-'results log'!$B$2,IF(J685=0,-'results log'!$B$2,-('results log'!$B$2*2)))))))*E685))</f>
        <v>0</v>
      </c>
      <c r="R685" s="27">
        <f>IF(ISBLANK(M685),,IF(U685&lt;&gt;1,((IF(M685="WON-EW",(((K685-1)*'results log'!$B$2)*(1-$B$3))+(((L685-1)*'results log'!$B$2)*(1-$B$3)),IF(M685="WON",(((K685-1)*'results log'!$B$2)*(1-$B$3)),IF(M685="PLACED",(((L685-1)*'results log'!$B$2)*(1-$B$3))-'results log'!$B$2,IF(J685=0,-'results log'!$B$2,-('results log'!$B$2*2))))))*E685),0))</f>
        <v>0</v>
      </c>
      <c r="U685">
        <f t="shared" si="21"/>
        <v>1</v>
      </c>
    </row>
    <row r="686" spans="8:21" ht="16" x14ac:dyDescent="0.2">
      <c r="H686" s="22"/>
      <c r="I686" s="22"/>
      <c r="J686" s="22"/>
      <c r="M686" s="17"/>
      <c r="N686" s="26">
        <f>((G686-1)*(1-(IF(H686="no",0,'results log'!$B$3)))+1)</f>
        <v>5.0000000000000044E-2</v>
      </c>
      <c r="O686" s="26">
        <f t="shared" si="22"/>
        <v>0</v>
      </c>
      <c r="P686" s="28">
        <f>IF(ISBLANK(M686),,IF(ISBLANK(F686),,(IF(M686="WON-EW",((((F686-1)*J686)*'results log'!$B$2)+('results log'!$B$2*(F686-1))),IF(M686="WON",((((F686-1)*J686)*'results log'!$B$2)+('results log'!$B$2*(F686-1))),IF(M686="PLACED",((((F686-1)*J686)*'results log'!$B$2)-'results log'!$B$2),IF(J686=0,-'results log'!$B$2,IF(J686=0,-'results log'!$B$2,-('results log'!$B$2*2)))))))*E686))</f>
        <v>0</v>
      </c>
      <c r="Q686" s="27">
        <f>IF(ISBLANK(M686),,IF(ISBLANK(G686),,(IF(M686="WON-EW",((((N686-1)*J686)*'results log'!$B$2)+('results log'!$B$2*(N686-1))),IF(M686="WON",((((N686-1)*J686)*'results log'!$B$2)+('results log'!$B$2*(N686-1))),IF(M686="PLACED",((((N686-1)*J686)*'results log'!$B$2)-'results log'!$B$2),IF(J686=0,-'results log'!$B$2,IF(J686=0,-'results log'!$B$2,-('results log'!$B$2*2)))))))*E686))</f>
        <v>0</v>
      </c>
      <c r="R686" s="27">
        <f>IF(ISBLANK(M686),,IF(U686&lt;&gt;1,((IF(M686="WON-EW",(((K686-1)*'results log'!$B$2)*(1-$B$3))+(((L686-1)*'results log'!$B$2)*(1-$B$3)),IF(M686="WON",(((K686-1)*'results log'!$B$2)*(1-$B$3)),IF(M686="PLACED",(((L686-1)*'results log'!$B$2)*(1-$B$3))-'results log'!$B$2,IF(J686=0,-'results log'!$B$2,-('results log'!$B$2*2))))))*E686),0))</f>
        <v>0</v>
      </c>
      <c r="U686">
        <f t="shared" si="21"/>
        <v>1</v>
      </c>
    </row>
    <row r="687" spans="8:21" ht="16" x14ac:dyDescent="0.2">
      <c r="H687" s="22"/>
      <c r="I687" s="22"/>
      <c r="J687" s="22"/>
      <c r="M687" s="17"/>
      <c r="N687" s="26">
        <f>((G687-1)*(1-(IF(H687="no",0,'results log'!$B$3)))+1)</f>
        <v>5.0000000000000044E-2</v>
      </c>
      <c r="O687" s="26">
        <f t="shared" si="22"/>
        <v>0</v>
      </c>
      <c r="P687" s="28">
        <f>IF(ISBLANK(M687),,IF(ISBLANK(F687),,(IF(M687="WON-EW",((((F687-1)*J687)*'results log'!$B$2)+('results log'!$B$2*(F687-1))),IF(M687="WON",((((F687-1)*J687)*'results log'!$B$2)+('results log'!$B$2*(F687-1))),IF(M687="PLACED",((((F687-1)*J687)*'results log'!$B$2)-'results log'!$B$2),IF(J687=0,-'results log'!$B$2,IF(J687=0,-'results log'!$B$2,-('results log'!$B$2*2)))))))*E687))</f>
        <v>0</v>
      </c>
      <c r="Q687" s="27">
        <f>IF(ISBLANK(M687),,IF(ISBLANK(G687),,(IF(M687="WON-EW",((((N687-1)*J687)*'results log'!$B$2)+('results log'!$B$2*(N687-1))),IF(M687="WON",((((N687-1)*J687)*'results log'!$B$2)+('results log'!$B$2*(N687-1))),IF(M687="PLACED",((((N687-1)*J687)*'results log'!$B$2)-'results log'!$B$2),IF(J687=0,-'results log'!$B$2,IF(J687=0,-'results log'!$B$2,-('results log'!$B$2*2)))))))*E687))</f>
        <v>0</v>
      </c>
      <c r="R687" s="27">
        <f>IF(ISBLANK(M687),,IF(U687&lt;&gt;1,((IF(M687="WON-EW",(((K687-1)*'results log'!$B$2)*(1-$B$3))+(((L687-1)*'results log'!$B$2)*(1-$B$3)),IF(M687="WON",(((K687-1)*'results log'!$B$2)*(1-$B$3)),IF(M687="PLACED",(((L687-1)*'results log'!$B$2)*(1-$B$3))-'results log'!$B$2,IF(J687=0,-'results log'!$B$2,-('results log'!$B$2*2))))))*E687),0))</f>
        <v>0</v>
      </c>
      <c r="U687">
        <f t="shared" si="21"/>
        <v>1</v>
      </c>
    </row>
    <row r="688" spans="8:21" ht="16" x14ac:dyDescent="0.2">
      <c r="H688" s="22"/>
      <c r="I688" s="22"/>
      <c r="J688" s="22"/>
      <c r="M688" s="17"/>
      <c r="N688" s="26">
        <f>((G688-1)*(1-(IF(H688="no",0,'results log'!$B$3)))+1)</f>
        <v>5.0000000000000044E-2</v>
      </c>
      <c r="O688" s="26">
        <f t="shared" si="22"/>
        <v>0</v>
      </c>
      <c r="P688" s="28">
        <f>IF(ISBLANK(M688),,IF(ISBLANK(F688),,(IF(M688="WON-EW",((((F688-1)*J688)*'results log'!$B$2)+('results log'!$B$2*(F688-1))),IF(M688="WON",((((F688-1)*J688)*'results log'!$B$2)+('results log'!$B$2*(F688-1))),IF(M688="PLACED",((((F688-1)*J688)*'results log'!$B$2)-'results log'!$B$2),IF(J688=0,-'results log'!$B$2,IF(J688=0,-'results log'!$B$2,-('results log'!$B$2*2)))))))*E688))</f>
        <v>0</v>
      </c>
      <c r="Q688" s="27">
        <f>IF(ISBLANK(M688),,IF(ISBLANK(G688),,(IF(M688="WON-EW",((((N688-1)*J688)*'results log'!$B$2)+('results log'!$B$2*(N688-1))),IF(M688="WON",((((N688-1)*J688)*'results log'!$B$2)+('results log'!$B$2*(N688-1))),IF(M688="PLACED",((((N688-1)*J688)*'results log'!$B$2)-'results log'!$B$2),IF(J688=0,-'results log'!$B$2,IF(J688=0,-'results log'!$B$2,-('results log'!$B$2*2)))))))*E688))</f>
        <v>0</v>
      </c>
      <c r="R688" s="27">
        <f>IF(ISBLANK(M688),,IF(U688&lt;&gt;1,((IF(M688="WON-EW",(((K688-1)*'results log'!$B$2)*(1-$B$3))+(((L688-1)*'results log'!$B$2)*(1-$B$3)),IF(M688="WON",(((K688-1)*'results log'!$B$2)*(1-$B$3)),IF(M688="PLACED",(((L688-1)*'results log'!$B$2)*(1-$B$3))-'results log'!$B$2,IF(J688=0,-'results log'!$B$2,-('results log'!$B$2*2))))))*E688),0))</f>
        <v>0</v>
      </c>
      <c r="U688">
        <f t="shared" si="21"/>
        <v>1</v>
      </c>
    </row>
    <row r="689" spans="8:21" ht="16" x14ac:dyDescent="0.2">
      <c r="H689" s="22"/>
      <c r="I689" s="22"/>
      <c r="J689" s="22"/>
      <c r="M689" s="17"/>
      <c r="N689" s="26">
        <f>((G689-1)*(1-(IF(H689="no",0,'results log'!$B$3)))+1)</f>
        <v>5.0000000000000044E-2</v>
      </c>
      <c r="O689" s="26">
        <f t="shared" si="22"/>
        <v>0</v>
      </c>
      <c r="P689" s="28">
        <f>IF(ISBLANK(M689),,IF(ISBLANK(F689),,(IF(M689="WON-EW",((((F689-1)*J689)*'results log'!$B$2)+('results log'!$B$2*(F689-1))),IF(M689="WON",((((F689-1)*J689)*'results log'!$B$2)+('results log'!$B$2*(F689-1))),IF(M689="PLACED",((((F689-1)*J689)*'results log'!$B$2)-'results log'!$B$2),IF(J689=0,-'results log'!$B$2,IF(J689=0,-'results log'!$B$2,-('results log'!$B$2*2)))))))*E689))</f>
        <v>0</v>
      </c>
      <c r="Q689" s="27">
        <f>IF(ISBLANK(M689),,IF(ISBLANK(G689),,(IF(M689="WON-EW",((((N689-1)*J689)*'results log'!$B$2)+('results log'!$B$2*(N689-1))),IF(M689="WON",((((N689-1)*J689)*'results log'!$B$2)+('results log'!$B$2*(N689-1))),IF(M689="PLACED",((((N689-1)*J689)*'results log'!$B$2)-'results log'!$B$2),IF(J689=0,-'results log'!$B$2,IF(J689=0,-'results log'!$B$2,-('results log'!$B$2*2)))))))*E689))</f>
        <v>0</v>
      </c>
      <c r="R689" s="27">
        <f>IF(ISBLANK(M689),,IF(U689&lt;&gt;1,((IF(M689="WON-EW",(((K689-1)*'results log'!$B$2)*(1-$B$3))+(((L689-1)*'results log'!$B$2)*(1-$B$3)),IF(M689="WON",(((K689-1)*'results log'!$B$2)*(1-$B$3)),IF(M689="PLACED",(((L689-1)*'results log'!$B$2)*(1-$B$3))-'results log'!$B$2,IF(J689=0,-'results log'!$B$2,-('results log'!$B$2*2))))))*E689),0))</f>
        <v>0</v>
      </c>
      <c r="U689">
        <f t="shared" si="21"/>
        <v>1</v>
      </c>
    </row>
    <row r="690" spans="8:21" ht="16" x14ac:dyDescent="0.2">
      <c r="H690" s="22"/>
      <c r="I690" s="22"/>
      <c r="J690" s="22"/>
      <c r="M690" s="17"/>
      <c r="N690" s="26">
        <f>((G690-1)*(1-(IF(H690="no",0,'results log'!$B$3)))+1)</f>
        <v>5.0000000000000044E-2</v>
      </c>
      <c r="O690" s="26">
        <f t="shared" si="22"/>
        <v>0</v>
      </c>
      <c r="P690" s="28">
        <f>IF(ISBLANK(M690),,IF(ISBLANK(F690),,(IF(M690="WON-EW",((((F690-1)*J690)*'results log'!$B$2)+('results log'!$B$2*(F690-1))),IF(M690="WON",((((F690-1)*J690)*'results log'!$B$2)+('results log'!$B$2*(F690-1))),IF(M690="PLACED",((((F690-1)*J690)*'results log'!$B$2)-'results log'!$B$2),IF(J690=0,-'results log'!$B$2,IF(J690=0,-'results log'!$B$2,-('results log'!$B$2*2)))))))*E690))</f>
        <v>0</v>
      </c>
      <c r="Q690" s="27">
        <f>IF(ISBLANK(M690),,IF(ISBLANK(G690),,(IF(M690="WON-EW",((((N690-1)*J690)*'results log'!$B$2)+('results log'!$B$2*(N690-1))),IF(M690="WON",((((N690-1)*J690)*'results log'!$B$2)+('results log'!$B$2*(N690-1))),IF(M690="PLACED",((((N690-1)*J690)*'results log'!$B$2)-'results log'!$B$2),IF(J690=0,-'results log'!$B$2,IF(J690=0,-'results log'!$B$2,-('results log'!$B$2*2)))))))*E690))</f>
        <v>0</v>
      </c>
      <c r="R690" s="27">
        <f>IF(ISBLANK(M690),,IF(U690&lt;&gt;1,((IF(M690="WON-EW",(((K690-1)*'results log'!$B$2)*(1-$B$3))+(((L690-1)*'results log'!$B$2)*(1-$B$3)),IF(M690="WON",(((K690-1)*'results log'!$B$2)*(1-$B$3)),IF(M690="PLACED",(((L690-1)*'results log'!$B$2)*(1-$B$3))-'results log'!$B$2,IF(J690=0,-'results log'!$B$2,-('results log'!$B$2*2))))))*E690),0))</f>
        <v>0</v>
      </c>
      <c r="U690">
        <f t="shared" si="21"/>
        <v>1</v>
      </c>
    </row>
    <row r="691" spans="8:21" ht="16" x14ac:dyDescent="0.2">
      <c r="H691" s="22"/>
      <c r="I691" s="22"/>
      <c r="J691" s="22"/>
      <c r="M691" s="17"/>
      <c r="N691" s="26">
        <f>((G691-1)*(1-(IF(H691="no",0,'results log'!$B$3)))+1)</f>
        <v>5.0000000000000044E-2</v>
      </c>
      <c r="O691" s="26">
        <f t="shared" si="22"/>
        <v>0</v>
      </c>
      <c r="P691" s="28">
        <f>IF(ISBLANK(M691),,IF(ISBLANK(F691),,(IF(M691="WON-EW",((((F691-1)*J691)*'results log'!$B$2)+('results log'!$B$2*(F691-1))),IF(M691="WON",((((F691-1)*J691)*'results log'!$B$2)+('results log'!$B$2*(F691-1))),IF(M691="PLACED",((((F691-1)*J691)*'results log'!$B$2)-'results log'!$B$2),IF(J691=0,-'results log'!$B$2,IF(J691=0,-'results log'!$B$2,-('results log'!$B$2*2)))))))*E691))</f>
        <v>0</v>
      </c>
      <c r="Q691" s="27">
        <f>IF(ISBLANK(M691),,IF(ISBLANK(G691),,(IF(M691="WON-EW",((((N691-1)*J691)*'results log'!$B$2)+('results log'!$B$2*(N691-1))),IF(M691="WON",((((N691-1)*J691)*'results log'!$B$2)+('results log'!$B$2*(N691-1))),IF(M691="PLACED",((((N691-1)*J691)*'results log'!$B$2)-'results log'!$B$2),IF(J691=0,-'results log'!$B$2,IF(J691=0,-'results log'!$B$2,-('results log'!$B$2*2)))))))*E691))</f>
        <v>0</v>
      </c>
      <c r="R691" s="27">
        <f>IF(ISBLANK(M691),,IF(U691&lt;&gt;1,((IF(M691="WON-EW",(((K691-1)*'results log'!$B$2)*(1-$B$3))+(((L691-1)*'results log'!$B$2)*(1-$B$3)),IF(M691="WON",(((K691-1)*'results log'!$B$2)*(1-$B$3)),IF(M691="PLACED",(((L691-1)*'results log'!$B$2)*(1-$B$3))-'results log'!$B$2,IF(J691=0,-'results log'!$B$2,-('results log'!$B$2*2))))))*E691),0))</f>
        <v>0</v>
      </c>
      <c r="U691">
        <f t="shared" si="21"/>
        <v>1</v>
      </c>
    </row>
    <row r="692" spans="8:21" ht="16" x14ac:dyDescent="0.2">
      <c r="H692" s="22"/>
      <c r="I692" s="22"/>
      <c r="J692" s="22"/>
      <c r="M692" s="17"/>
      <c r="N692" s="26">
        <f>((G692-1)*(1-(IF(H692="no",0,'results log'!$B$3)))+1)</f>
        <v>5.0000000000000044E-2</v>
      </c>
      <c r="O692" s="26">
        <f t="shared" si="22"/>
        <v>0</v>
      </c>
      <c r="P692" s="28">
        <f>IF(ISBLANK(M692),,IF(ISBLANK(F692),,(IF(M692="WON-EW",((((F692-1)*J692)*'results log'!$B$2)+('results log'!$B$2*(F692-1))),IF(M692="WON",((((F692-1)*J692)*'results log'!$B$2)+('results log'!$B$2*(F692-1))),IF(M692="PLACED",((((F692-1)*J692)*'results log'!$B$2)-'results log'!$B$2),IF(J692=0,-'results log'!$B$2,IF(J692=0,-'results log'!$B$2,-('results log'!$B$2*2)))))))*E692))</f>
        <v>0</v>
      </c>
      <c r="Q692" s="27">
        <f>IF(ISBLANK(M692),,IF(ISBLANK(G692),,(IF(M692="WON-EW",((((N692-1)*J692)*'results log'!$B$2)+('results log'!$B$2*(N692-1))),IF(M692="WON",((((N692-1)*J692)*'results log'!$B$2)+('results log'!$B$2*(N692-1))),IF(M692="PLACED",((((N692-1)*J692)*'results log'!$B$2)-'results log'!$B$2),IF(J692=0,-'results log'!$B$2,IF(J692=0,-'results log'!$B$2,-('results log'!$B$2*2)))))))*E692))</f>
        <v>0</v>
      </c>
      <c r="R692" s="27">
        <f>IF(ISBLANK(M692),,IF(U692&lt;&gt;1,((IF(M692="WON-EW",(((K692-1)*'results log'!$B$2)*(1-$B$3))+(((L692-1)*'results log'!$B$2)*(1-$B$3)),IF(M692="WON",(((K692-1)*'results log'!$B$2)*(1-$B$3)),IF(M692="PLACED",(((L692-1)*'results log'!$B$2)*(1-$B$3))-'results log'!$B$2,IF(J692=0,-'results log'!$B$2,-('results log'!$B$2*2))))))*E692),0))</f>
        <v>0</v>
      </c>
      <c r="U692">
        <f t="shared" si="21"/>
        <v>1</v>
      </c>
    </row>
    <row r="693" spans="8:21" ht="16" x14ac:dyDescent="0.2">
      <c r="H693" s="22"/>
      <c r="I693" s="22"/>
      <c r="J693" s="22"/>
      <c r="M693" s="17"/>
      <c r="N693" s="26">
        <f>((G693-1)*(1-(IF(H693="no",0,'results log'!$B$3)))+1)</f>
        <v>5.0000000000000044E-2</v>
      </c>
      <c r="O693" s="26">
        <f t="shared" si="22"/>
        <v>0</v>
      </c>
      <c r="P693" s="28">
        <f>IF(ISBLANK(M693),,IF(ISBLANK(F693),,(IF(M693="WON-EW",((((F693-1)*J693)*'results log'!$B$2)+('results log'!$B$2*(F693-1))),IF(M693="WON",((((F693-1)*J693)*'results log'!$B$2)+('results log'!$B$2*(F693-1))),IF(M693="PLACED",((((F693-1)*J693)*'results log'!$B$2)-'results log'!$B$2),IF(J693=0,-'results log'!$B$2,IF(J693=0,-'results log'!$B$2,-('results log'!$B$2*2)))))))*E693))</f>
        <v>0</v>
      </c>
      <c r="Q693" s="27">
        <f>IF(ISBLANK(M693),,IF(ISBLANK(G693),,(IF(M693="WON-EW",((((N693-1)*J693)*'results log'!$B$2)+('results log'!$B$2*(N693-1))),IF(M693="WON",((((N693-1)*J693)*'results log'!$B$2)+('results log'!$B$2*(N693-1))),IF(M693="PLACED",((((N693-1)*J693)*'results log'!$B$2)-'results log'!$B$2),IF(J693=0,-'results log'!$B$2,IF(J693=0,-'results log'!$B$2,-('results log'!$B$2*2)))))))*E693))</f>
        <v>0</v>
      </c>
      <c r="R693" s="27">
        <f>IF(ISBLANK(M693),,IF(U693&lt;&gt;1,((IF(M693="WON-EW",(((K693-1)*'results log'!$B$2)*(1-$B$3))+(((L693-1)*'results log'!$B$2)*(1-$B$3)),IF(M693="WON",(((K693-1)*'results log'!$B$2)*(1-$B$3)),IF(M693="PLACED",(((L693-1)*'results log'!$B$2)*(1-$B$3))-'results log'!$B$2,IF(J693=0,-'results log'!$B$2,-('results log'!$B$2*2))))))*E693),0))</f>
        <v>0</v>
      </c>
      <c r="U693">
        <f t="shared" si="21"/>
        <v>1</v>
      </c>
    </row>
    <row r="694" spans="8:21" ht="16" x14ac:dyDescent="0.2">
      <c r="H694" s="22"/>
      <c r="I694" s="22"/>
      <c r="J694" s="22"/>
      <c r="M694" s="17"/>
      <c r="N694" s="26">
        <f>((G694-1)*(1-(IF(H694="no",0,'results log'!$B$3)))+1)</f>
        <v>5.0000000000000044E-2</v>
      </c>
      <c r="O694" s="26">
        <f t="shared" si="22"/>
        <v>0</v>
      </c>
      <c r="P694" s="28">
        <f>IF(ISBLANK(M694),,IF(ISBLANK(F694),,(IF(M694="WON-EW",((((F694-1)*J694)*'results log'!$B$2)+('results log'!$B$2*(F694-1))),IF(M694="WON",((((F694-1)*J694)*'results log'!$B$2)+('results log'!$B$2*(F694-1))),IF(M694="PLACED",((((F694-1)*J694)*'results log'!$B$2)-'results log'!$B$2),IF(J694=0,-'results log'!$B$2,IF(J694=0,-'results log'!$B$2,-('results log'!$B$2*2)))))))*E694))</f>
        <v>0</v>
      </c>
      <c r="Q694" s="27">
        <f>IF(ISBLANK(M694),,IF(ISBLANK(G694),,(IF(M694="WON-EW",((((N694-1)*J694)*'results log'!$B$2)+('results log'!$B$2*(N694-1))),IF(M694="WON",((((N694-1)*J694)*'results log'!$B$2)+('results log'!$B$2*(N694-1))),IF(M694="PLACED",((((N694-1)*J694)*'results log'!$B$2)-'results log'!$B$2),IF(J694=0,-'results log'!$B$2,IF(J694=0,-'results log'!$B$2,-('results log'!$B$2*2)))))))*E694))</f>
        <v>0</v>
      </c>
      <c r="R694" s="27">
        <f>IF(ISBLANK(M694),,IF(U694&lt;&gt;1,((IF(M694="WON-EW",(((K694-1)*'results log'!$B$2)*(1-$B$3))+(((L694-1)*'results log'!$B$2)*(1-$B$3)),IF(M694="WON",(((K694-1)*'results log'!$B$2)*(1-$B$3)),IF(M694="PLACED",(((L694-1)*'results log'!$B$2)*(1-$B$3))-'results log'!$B$2,IF(J694=0,-'results log'!$B$2,-('results log'!$B$2*2))))))*E694),0))</f>
        <v>0</v>
      </c>
      <c r="U694">
        <f t="shared" si="21"/>
        <v>1</v>
      </c>
    </row>
    <row r="695" spans="8:21" ht="16" x14ac:dyDescent="0.2">
      <c r="H695" s="22"/>
      <c r="I695" s="22"/>
      <c r="J695" s="22"/>
      <c r="M695" s="17"/>
      <c r="N695" s="26">
        <f>((G695-1)*(1-(IF(H695="no",0,'results log'!$B$3)))+1)</f>
        <v>5.0000000000000044E-2</v>
      </c>
      <c r="O695" s="26">
        <f t="shared" si="22"/>
        <v>0</v>
      </c>
      <c r="P695" s="28">
        <f>IF(ISBLANK(M695),,IF(ISBLANK(F695),,(IF(M695="WON-EW",((((F695-1)*J695)*'results log'!$B$2)+('results log'!$B$2*(F695-1))),IF(M695="WON",((((F695-1)*J695)*'results log'!$B$2)+('results log'!$B$2*(F695-1))),IF(M695="PLACED",((((F695-1)*J695)*'results log'!$B$2)-'results log'!$B$2),IF(J695=0,-'results log'!$B$2,IF(J695=0,-'results log'!$B$2,-('results log'!$B$2*2)))))))*E695))</f>
        <v>0</v>
      </c>
      <c r="Q695" s="27">
        <f>IF(ISBLANK(M695),,IF(ISBLANK(G695),,(IF(M695="WON-EW",((((N695-1)*J695)*'results log'!$B$2)+('results log'!$B$2*(N695-1))),IF(M695="WON",((((N695-1)*J695)*'results log'!$B$2)+('results log'!$B$2*(N695-1))),IF(M695="PLACED",((((N695-1)*J695)*'results log'!$B$2)-'results log'!$B$2),IF(J695=0,-'results log'!$B$2,IF(J695=0,-'results log'!$B$2,-('results log'!$B$2*2)))))))*E695))</f>
        <v>0</v>
      </c>
      <c r="R695" s="27">
        <f>IF(ISBLANK(M695),,IF(U695&lt;&gt;1,((IF(M695="WON-EW",(((K695-1)*'results log'!$B$2)*(1-$B$3))+(((L695-1)*'results log'!$B$2)*(1-$B$3)),IF(M695="WON",(((K695-1)*'results log'!$B$2)*(1-$B$3)),IF(M695="PLACED",(((L695-1)*'results log'!$B$2)*(1-$B$3))-'results log'!$B$2,IF(J695=0,-'results log'!$B$2,-('results log'!$B$2*2))))))*E695),0))</f>
        <v>0</v>
      </c>
      <c r="U695">
        <f t="shared" si="21"/>
        <v>1</v>
      </c>
    </row>
    <row r="696" spans="8:21" ht="16" x14ac:dyDescent="0.2">
      <c r="H696" s="22"/>
      <c r="I696" s="22"/>
      <c r="J696" s="22"/>
      <c r="M696" s="17"/>
      <c r="N696" s="26">
        <f>((G696-1)*(1-(IF(H696="no",0,'results log'!$B$3)))+1)</f>
        <v>5.0000000000000044E-2</v>
      </c>
      <c r="O696" s="26">
        <f t="shared" si="22"/>
        <v>0</v>
      </c>
      <c r="P696" s="28">
        <f>IF(ISBLANK(M696),,IF(ISBLANK(F696),,(IF(M696="WON-EW",((((F696-1)*J696)*'results log'!$B$2)+('results log'!$B$2*(F696-1))),IF(M696="WON",((((F696-1)*J696)*'results log'!$B$2)+('results log'!$B$2*(F696-1))),IF(M696="PLACED",((((F696-1)*J696)*'results log'!$B$2)-'results log'!$B$2),IF(J696=0,-'results log'!$B$2,IF(J696=0,-'results log'!$B$2,-('results log'!$B$2*2)))))))*E696))</f>
        <v>0</v>
      </c>
      <c r="Q696" s="27">
        <f>IF(ISBLANK(M696),,IF(ISBLANK(G696),,(IF(M696="WON-EW",((((N696-1)*J696)*'results log'!$B$2)+('results log'!$B$2*(N696-1))),IF(M696="WON",((((N696-1)*J696)*'results log'!$B$2)+('results log'!$B$2*(N696-1))),IF(M696="PLACED",((((N696-1)*J696)*'results log'!$B$2)-'results log'!$B$2),IF(J696=0,-'results log'!$B$2,IF(J696=0,-'results log'!$B$2,-('results log'!$B$2*2)))))))*E696))</f>
        <v>0</v>
      </c>
      <c r="R696" s="27">
        <f>IF(ISBLANK(M696),,IF(U696&lt;&gt;1,((IF(M696="WON-EW",(((K696-1)*'results log'!$B$2)*(1-$B$3))+(((L696-1)*'results log'!$B$2)*(1-$B$3)),IF(M696="WON",(((K696-1)*'results log'!$B$2)*(1-$B$3)),IF(M696="PLACED",(((L696-1)*'results log'!$B$2)*(1-$B$3))-'results log'!$B$2,IF(J696=0,-'results log'!$B$2,-('results log'!$B$2*2))))))*E696),0))</f>
        <v>0</v>
      </c>
      <c r="U696">
        <f t="shared" si="21"/>
        <v>1</v>
      </c>
    </row>
    <row r="697" spans="8:21" ht="16" x14ac:dyDescent="0.2">
      <c r="H697" s="22"/>
      <c r="I697" s="22"/>
      <c r="J697" s="22"/>
      <c r="M697" s="17"/>
      <c r="N697" s="26">
        <f>((G697-1)*(1-(IF(H697="no",0,'results log'!$B$3)))+1)</f>
        <v>5.0000000000000044E-2</v>
      </c>
      <c r="O697" s="26">
        <f t="shared" si="22"/>
        <v>0</v>
      </c>
      <c r="P697" s="28">
        <f>IF(ISBLANK(M697),,IF(ISBLANK(F697),,(IF(M697="WON-EW",((((F697-1)*J697)*'results log'!$B$2)+('results log'!$B$2*(F697-1))),IF(M697="WON",((((F697-1)*J697)*'results log'!$B$2)+('results log'!$B$2*(F697-1))),IF(M697="PLACED",((((F697-1)*J697)*'results log'!$B$2)-'results log'!$B$2),IF(J697=0,-'results log'!$B$2,IF(J697=0,-'results log'!$B$2,-('results log'!$B$2*2)))))))*E697))</f>
        <v>0</v>
      </c>
      <c r="Q697" s="27">
        <f>IF(ISBLANK(M697),,IF(ISBLANK(G697),,(IF(M697="WON-EW",((((N697-1)*J697)*'results log'!$B$2)+('results log'!$B$2*(N697-1))),IF(M697="WON",((((N697-1)*J697)*'results log'!$B$2)+('results log'!$B$2*(N697-1))),IF(M697="PLACED",((((N697-1)*J697)*'results log'!$B$2)-'results log'!$B$2),IF(J697=0,-'results log'!$B$2,IF(J697=0,-'results log'!$B$2,-('results log'!$B$2*2)))))))*E697))</f>
        <v>0</v>
      </c>
      <c r="R697" s="27">
        <f>IF(ISBLANK(M697),,IF(U697&lt;&gt;1,((IF(M697="WON-EW",(((K697-1)*'results log'!$B$2)*(1-$B$3))+(((L697-1)*'results log'!$B$2)*(1-$B$3)),IF(M697="WON",(((K697-1)*'results log'!$B$2)*(1-$B$3)),IF(M697="PLACED",(((L697-1)*'results log'!$B$2)*(1-$B$3))-'results log'!$B$2,IF(J697=0,-'results log'!$B$2,-('results log'!$B$2*2))))))*E697),0))</f>
        <v>0</v>
      </c>
      <c r="U697">
        <f t="shared" si="21"/>
        <v>1</v>
      </c>
    </row>
    <row r="698" spans="8:21" ht="16" x14ac:dyDescent="0.2">
      <c r="H698" s="22"/>
      <c r="I698" s="22"/>
      <c r="J698" s="22"/>
      <c r="M698" s="17"/>
      <c r="N698" s="26">
        <f>((G698-1)*(1-(IF(H698="no",0,'results log'!$B$3)))+1)</f>
        <v>5.0000000000000044E-2</v>
      </c>
      <c r="O698" s="26">
        <f t="shared" si="22"/>
        <v>0</v>
      </c>
      <c r="P698" s="28">
        <f>IF(ISBLANK(M698),,IF(ISBLANK(F698),,(IF(M698="WON-EW",((((F698-1)*J698)*'results log'!$B$2)+('results log'!$B$2*(F698-1))),IF(M698="WON",((((F698-1)*J698)*'results log'!$B$2)+('results log'!$B$2*(F698-1))),IF(M698="PLACED",((((F698-1)*J698)*'results log'!$B$2)-'results log'!$B$2),IF(J698=0,-'results log'!$B$2,IF(J698=0,-'results log'!$B$2,-('results log'!$B$2*2)))))))*E698))</f>
        <v>0</v>
      </c>
      <c r="Q698" s="27">
        <f>IF(ISBLANK(M698),,IF(ISBLANK(G698),,(IF(M698="WON-EW",((((N698-1)*J698)*'results log'!$B$2)+('results log'!$B$2*(N698-1))),IF(M698="WON",((((N698-1)*J698)*'results log'!$B$2)+('results log'!$B$2*(N698-1))),IF(M698="PLACED",((((N698-1)*J698)*'results log'!$B$2)-'results log'!$B$2),IF(J698=0,-'results log'!$B$2,IF(J698=0,-'results log'!$B$2,-('results log'!$B$2*2)))))))*E698))</f>
        <v>0</v>
      </c>
      <c r="R698" s="27">
        <f>IF(ISBLANK(M698),,IF(U698&lt;&gt;1,((IF(M698="WON-EW",(((K698-1)*'results log'!$B$2)*(1-$B$3))+(((L698-1)*'results log'!$B$2)*(1-$B$3)),IF(M698="WON",(((K698-1)*'results log'!$B$2)*(1-$B$3)),IF(M698="PLACED",(((L698-1)*'results log'!$B$2)*(1-$B$3))-'results log'!$B$2,IF(J698=0,-'results log'!$B$2,-('results log'!$B$2*2))))))*E698),0))</f>
        <v>0</v>
      </c>
      <c r="U698">
        <f t="shared" si="21"/>
        <v>1</v>
      </c>
    </row>
    <row r="699" spans="8:21" ht="16" x14ac:dyDescent="0.2">
      <c r="H699" s="22"/>
      <c r="I699" s="22"/>
      <c r="J699" s="22"/>
      <c r="M699" s="17"/>
      <c r="N699" s="26">
        <f>((G699-1)*(1-(IF(H699="no",0,'results log'!$B$3)))+1)</f>
        <v>5.0000000000000044E-2</v>
      </c>
      <c r="O699" s="26">
        <f t="shared" si="22"/>
        <v>0</v>
      </c>
      <c r="P699" s="28">
        <f>IF(ISBLANK(M699),,IF(ISBLANK(F699),,(IF(M699="WON-EW",((((F699-1)*J699)*'results log'!$B$2)+('results log'!$B$2*(F699-1))),IF(M699="WON",((((F699-1)*J699)*'results log'!$B$2)+('results log'!$B$2*(F699-1))),IF(M699="PLACED",((((F699-1)*J699)*'results log'!$B$2)-'results log'!$B$2),IF(J699=0,-'results log'!$B$2,IF(J699=0,-'results log'!$B$2,-('results log'!$B$2*2)))))))*E699))</f>
        <v>0</v>
      </c>
      <c r="Q699" s="27">
        <f>IF(ISBLANK(M699),,IF(ISBLANK(G699),,(IF(M699="WON-EW",((((N699-1)*J699)*'results log'!$B$2)+('results log'!$B$2*(N699-1))),IF(M699="WON",((((N699-1)*J699)*'results log'!$B$2)+('results log'!$B$2*(N699-1))),IF(M699="PLACED",((((N699-1)*J699)*'results log'!$B$2)-'results log'!$B$2),IF(J699=0,-'results log'!$B$2,IF(J699=0,-'results log'!$B$2,-('results log'!$B$2*2)))))))*E699))</f>
        <v>0</v>
      </c>
      <c r="R699" s="27">
        <f>IF(ISBLANK(M699),,IF(U699&lt;&gt;1,((IF(M699="WON-EW",(((K699-1)*'results log'!$B$2)*(1-$B$3))+(((L699-1)*'results log'!$B$2)*(1-$B$3)),IF(M699="WON",(((K699-1)*'results log'!$B$2)*(1-$B$3)),IF(M699="PLACED",(((L699-1)*'results log'!$B$2)*(1-$B$3))-'results log'!$B$2,IF(J699=0,-'results log'!$B$2,-('results log'!$B$2*2))))))*E699),0))</f>
        <v>0</v>
      </c>
      <c r="U699">
        <f t="shared" si="21"/>
        <v>1</v>
      </c>
    </row>
    <row r="700" spans="8:21" ht="16" x14ac:dyDescent="0.2">
      <c r="H700" s="22"/>
      <c r="I700" s="22"/>
      <c r="J700" s="22"/>
      <c r="M700" s="17"/>
      <c r="N700" s="26">
        <f>((G700-1)*(1-(IF(H700="no",0,'results log'!$B$3)))+1)</f>
        <v>5.0000000000000044E-2</v>
      </c>
      <c r="O700" s="26">
        <f t="shared" si="22"/>
        <v>0</v>
      </c>
      <c r="P700" s="28">
        <f>IF(ISBLANK(M700),,IF(ISBLANK(F700),,(IF(M700="WON-EW",((((F700-1)*J700)*'results log'!$B$2)+('results log'!$B$2*(F700-1))),IF(M700="WON",((((F700-1)*J700)*'results log'!$B$2)+('results log'!$B$2*(F700-1))),IF(M700="PLACED",((((F700-1)*J700)*'results log'!$B$2)-'results log'!$B$2),IF(J700=0,-'results log'!$B$2,IF(J700=0,-'results log'!$B$2,-('results log'!$B$2*2)))))))*E700))</f>
        <v>0</v>
      </c>
      <c r="Q700" s="27">
        <f>IF(ISBLANK(M700),,IF(ISBLANK(G700),,(IF(M700="WON-EW",((((N700-1)*J700)*'results log'!$B$2)+('results log'!$B$2*(N700-1))),IF(M700="WON",((((N700-1)*J700)*'results log'!$B$2)+('results log'!$B$2*(N700-1))),IF(M700="PLACED",((((N700-1)*J700)*'results log'!$B$2)-'results log'!$B$2),IF(J700=0,-'results log'!$B$2,IF(J700=0,-'results log'!$B$2,-('results log'!$B$2*2)))))))*E700))</f>
        <v>0</v>
      </c>
      <c r="R700" s="27">
        <f>IF(ISBLANK(M700),,IF(U700&lt;&gt;1,((IF(M700="WON-EW",(((K700-1)*'results log'!$B$2)*(1-$B$3))+(((L700-1)*'results log'!$B$2)*(1-$B$3)),IF(M700="WON",(((K700-1)*'results log'!$B$2)*(1-$B$3)),IF(M700="PLACED",(((L700-1)*'results log'!$B$2)*(1-$B$3))-'results log'!$B$2,IF(J700=0,-'results log'!$B$2,-('results log'!$B$2*2))))))*E700),0))</f>
        <v>0</v>
      </c>
      <c r="U700">
        <f t="shared" si="21"/>
        <v>1</v>
      </c>
    </row>
    <row r="701" spans="8:21" ht="16" x14ac:dyDescent="0.2">
      <c r="H701" s="22"/>
      <c r="I701" s="22"/>
      <c r="J701" s="22"/>
      <c r="M701" s="17"/>
      <c r="N701" s="26">
        <f>((G701-1)*(1-(IF(H701="no",0,'results log'!$B$3)))+1)</f>
        <v>5.0000000000000044E-2</v>
      </c>
      <c r="O701" s="26">
        <f t="shared" si="22"/>
        <v>0</v>
      </c>
      <c r="P701" s="28">
        <f>IF(ISBLANK(M701),,IF(ISBLANK(F701),,(IF(M701="WON-EW",((((F701-1)*J701)*'results log'!$B$2)+('results log'!$B$2*(F701-1))),IF(M701="WON",((((F701-1)*J701)*'results log'!$B$2)+('results log'!$B$2*(F701-1))),IF(M701="PLACED",((((F701-1)*J701)*'results log'!$B$2)-'results log'!$B$2),IF(J701=0,-'results log'!$B$2,IF(J701=0,-'results log'!$B$2,-('results log'!$B$2*2)))))))*E701))</f>
        <v>0</v>
      </c>
      <c r="Q701" s="27">
        <f>IF(ISBLANK(M701),,IF(ISBLANK(G701),,(IF(M701="WON-EW",((((N701-1)*J701)*'results log'!$B$2)+('results log'!$B$2*(N701-1))),IF(M701="WON",((((N701-1)*J701)*'results log'!$B$2)+('results log'!$B$2*(N701-1))),IF(M701="PLACED",((((N701-1)*J701)*'results log'!$B$2)-'results log'!$B$2),IF(J701=0,-'results log'!$B$2,IF(J701=0,-'results log'!$B$2,-('results log'!$B$2*2)))))))*E701))</f>
        <v>0</v>
      </c>
      <c r="R701" s="27">
        <f>IF(ISBLANK(M701),,IF(U701&lt;&gt;1,((IF(M701="WON-EW",(((K701-1)*'results log'!$B$2)*(1-$B$3))+(((L701-1)*'results log'!$B$2)*(1-$B$3)),IF(M701="WON",(((K701-1)*'results log'!$B$2)*(1-$B$3)),IF(M701="PLACED",(((L701-1)*'results log'!$B$2)*(1-$B$3))-'results log'!$B$2,IF(J701=0,-'results log'!$B$2,-('results log'!$B$2*2))))))*E701),0))</f>
        <v>0</v>
      </c>
      <c r="U701">
        <f t="shared" si="21"/>
        <v>1</v>
      </c>
    </row>
    <row r="702" spans="8:21" ht="16" x14ac:dyDescent="0.2">
      <c r="H702" s="22"/>
      <c r="I702" s="22"/>
      <c r="J702" s="22"/>
      <c r="M702" s="17"/>
      <c r="N702" s="26">
        <f>((G702-1)*(1-(IF(H702="no",0,'results log'!$B$3)))+1)</f>
        <v>5.0000000000000044E-2</v>
      </c>
      <c r="O702" s="26">
        <f t="shared" si="22"/>
        <v>0</v>
      </c>
      <c r="P702" s="28">
        <f>IF(ISBLANK(M702),,IF(ISBLANK(F702),,(IF(M702="WON-EW",((((F702-1)*J702)*'results log'!$B$2)+('results log'!$B$2*(F702-1))),IF(M702="WON",((((F702-1)*J702)*'results log'!$B$2)+('results log'!$B$2*(F702-1))),IF(M702="PLACED",((((F702-1)*J702)*'results log'!$B$2)-'results log'!$B$2),IF(J702=0,-'results log'!$B$2,IF(J702=0,-'results log'!$B$2,-('results log'!$B$2*2)))))))*E702))</f>
        <v>0</v>
      </c>
      <c r="Q702" s="27">
        <f>IF(ISBLANK(M702),,IF(ISBLANK(G702),,(IF(M702="WON-EW",((((N702-1)*J702)*'results log'!$B$2)+('results log'!$B$2*(N702-1))),IF(M702="WON",((((N702-1)*J702)*'results log'!$B$2)+('results log'!$B$2*(N702-1))),IF(M702="PLACED",((((N702-1)*J702)*'results log'!$B$2)-'results log'!$B$2),IF(J702=0,-'results log'!$B$2,IF(J702=0,-'results log'!$B$2,-('results log'!$B$2*2)))))))*E702))</f>
        <v>0</v>
      </c>
      <c r="R702" s="27">
        <f>IF(ISBLANK(M702),,IF(U702&lt;&gt;1,((IF(M702="WON-EW",(((K702-1)*'results log'!$B$2)*(1-$B$3))+(((L702-1)*'results log'!$B$2)*(1-$B$3)),IF(M702="WON",(((K702-1)*'results log'!$B$2)*(1-$B$3)),IF(M702="PLACED",(((L702-1)*'results log'!$B$2)*(1-$B$3))-'results log'!$B$2,IF(J702=0,-'results log'!$B$2,-('results log'!$B$2*2))))))*E702),0))</f>
        <v>0</v>
      </c>
      <c r="U702">
        <f t="shared" si="21"/>
        <v>1</v>
      </c>
    </row>
    <row r="703" spans="8:21" ht="16" x14ac:dyDescent="0.2">
      <c r="H703" s="22"/>
      <c r="I703" s="22"/>
      <c r="J703" s="22"/>
      <c r="M703" s="17"/>
      <c r="N703" s="26">
        <f>((G703-1)*(1-(IF(H703="no",0,'results log'!$B$3)))+1)</f>
        <v>5.0000000000000044E-2</v>
      </c>
      <c r="O703" s="26">
        <f t="shared" si="22"/>
        <v>0</v>
      </c>
      <c r="P703" s="28">
        <f>IF(ISBLANK(M703),,IF(ISBLANK(F703),,(IF(M703="WON-EW",((((F703-1)*J703)*'results log'!$B$2)+('results log'!$B$2*(F703-1))),IF(M703="WON",((((F703-1)*J703)*'results log'!$B$2)+('results log'!$B$2*(F703-1))),IF(M703="PLACED",((((F703-1)*J703)*'results log'!$B$2)-'results log'!$B$2),IF(J703=0,-'results log'!$B$2,IF(J703=0,-'results log'!$B$2,-('results log'!$B$2*2)))))))*E703))</f>
        <v>0</v>
      </c>
      <c r="Q703" s="27">
        <f>IF(ISBLANK(M703),,IF(ISBLANK(G703),,(IF(M703="WON-EW",((((N703-1)*J703)*'results log'!$B$2)+('results log'!$B$2*(N703-1))),IF(M703="WON",((((N703-1)*J703)*'results log'!$B$2)+('results log'!$B$2*(N703-1))),IF(M703="PLACED",((((N703-1)*J703)*'results log'!$B$2)-'results log'!$B$2),IF(J703=0,-'results log'!$B$2,IF(J703=0,-'results log'!$B$2,-('results log'!$B$2*2)))))))*E703))</f>
        <v>0</v>
      </c>
      <c r="R703" s="27">
        <f>IF(ISBLANK(M703),,IF(U703&lt;&gt;1,((IF(M703="WON-EW",(((K703-1)*'results log'!$B$2)*(1-$B$3))+(((L703-1)*'results log'!$B$2)*(1-$B$3)),IF(M703="WON",(((K703-1)*'results log'!$B$2)*(1-$B$3)),IF(M703="PLACED",(((L703-1)*'results log'!$B$2)*(1-$B$3))-'results log'!$B$2,IF(J703=0,-'results log'!$B$2,-('results log'!$B$2*2))))))*E703),0))</f>
        <v>0</v>
      </c>
      <c r="U703">
        <f t="shared" si="21"/>
        <v>1</v>
      </c>
    </row>
    <row r="704" spans="8:21" ht="16" x14ac:dyDescent="0.2">
      <c r="H704" s="22"/>
      <c r="I704" s="22"/>
      <c r="J704" s="22"/>
      <c r="M704" s="17"/>
      <c r="N704" s="26">
        <f>((G704-1)*(1-(IF(H704="no",0,'results log'!$B$3)))+1)</f>
        <v>5.0000000000000044E-2</v>
      </c>
      <c r="O704" s="26">
        <f t="shared" si="22"/>
        <v>0</v>
      </c>
      <c r="P704" s="28">
        <f>IF(ISBLANK(M704),,IF(ISBLANK(F704),,(IF(M704="WON-EW",((((F704-1)*J704)*'results log'!$B$2)+('results log'!$B$2*(F704-1))),IF(M704="WON",((((F704-1)*J704)*'results log'!$B$2)+('results log'!$B$2*(F704-1))),IF(M704="PLACED",((((F704-1)*J704)*'results log'!$B$2)-'results log'!$B$2),IF(J704=0,-'results log'!$B$2,IF(J704=0,-'results log'!$B$2,-('results log'!$B$2*2)))))))*E704))</f>
        <v>0</v>
      </c>
      <c r="Q704" s="27">
        <f>IF(ISBLANK(M704),,IF(ISBLANK(G704),,(IF(M704="WON-EW",((((N704-1)*J704)*'results log'!$B$2)+('results log'!$B$2*(N704-1))),IF(M704="WON",((((N704-1)*J704)*'results log'!$B$2)+('results log'!$B$2*(N704-1))),IF(M704="PLACED",((((N704-1)*J704)*'results log'!$B$2)-'results log'!$B$2),IF(J704=0,-'results log'!$B$2,IF(J704=0,-'results log'!$B$2,-('results log'!$B$2*2)))))))*E704))</f>
        <v>0</v>
      </c>
      <c r="R704" s="27">
        <f>IF(ISBLANK(M704),,IF(U704&lt;&gt;1,((IF(M704="WON-EW",(((K704-1)*'results log'!$B$2)*(1-$B$3))+(((L704-1)*'results log'!$B$2)*(1-$B$3)),IF(M704="WON",(((K704-1)*'results log'!$B$2)*(1-$B$3)),IF(M704="PLACED",(((L704-1)*'results log'!$B$2)*(1-$B$3))-'results log'!$B$2,IF(J704=0,-'results log'!$B$2,-('results log'!$B$2*2))))))*E704),0))</f>
        <v>0</v>
      </c>
      <c r="U704">
        <f t="shared" si="21"/>
        <v>1</v>
      </c>
    </row>
    <row r="705" spans="8:21" ht="16" x14ac:dyDescent="0.2">
      <c r="H705" s="22"/>
      <c r="I705" s="22"/>
      <c r="J705" s="22"/>
      <c r="M705" s="17"/>
      <c r="N705" s="26">
        <f>((G705-1)*(1-(IF(H705="no",0,'results log'!$B$3)))+1)</f>
        <v>5.0000000000000044E-2</v>
      </c>
      <c r="O705" s="26">
        <f t="shared" si="22"/>
        <v>0</v>
      </c>
      <c r="P705" s="28">
        <f>IF(ISBLANK(M705),,IF(ISBLANK(F705),,(IF(M705="WON-EW",((((F705-1)*J705)*'results log'!$B$2)+('results log'!$B$2*(F705-1))),IF(M705="WON",((((F705-1)*J705)*'results log'!$B$2)+('results log'!$B$2*(F705-1))),IF(M705="PLACED",((((F705-1)*J705)*'results log'!$B$2)-'results log'!$B$2),IF(J705=0,-'results log'!$B$2,IF(J705=0,-'results log'!$B$2,-('results log'!$B$2*2)))))))*E705))</f>
        <v>0</v>
      </c>
      <c r="Q705" s="27">
        <f>IF(ISBLANK(M705),,IF(ISBLANK(G705),,(IF(M705="WON-EW",((((N705-1)*J705)*'results log'!$B$2)+('results log'!$B$2*(N705-1))),IF(M705="WON",((((N705-1)*J705)*'results log'!$B$2)+('results log'!$B$2*(N705-1))),IF(M705="PLACED",((((N705-1)*J705)*'results log'!$B$2)-'results log'!$B$2),IF(J705=0,-'results log'!$B$2,IF(J705=0,-'results log'!$B$2,-('results log'!$B$2*2)))))))*E705))</f>
        <v>0</v>
      </c>
      <c r="R705" s="27">
        <f>IF(ISBLANK(M705),,IF(U705&lt;&gt;1,((IF(M705="WON-EW",(((K705-1)*'results log'!$B$2)*(1-$B$3))+(((L705-1)*'results log'!$B$2)*(1-$B$3)),IF(M705="WON",(((K705-1)*'results log'!$B$2)*(1-$B$3)),IF(M705="PLACED",(((L705-1)*'results log'!$B$2)*(1-$B$3))-'results log'!$B$2,IF(J705=0,-'results log'!$B$2,-('results log'!$B$2*2))))))*E705),0))</f>
        <v>0</v>
      </c>
      <c r="U705">
        <f t="shared" si="21"/>
        <v>1</v>
      </c>
    </row>
    <row r="706" spans="8:21" ht="16" x14ac:dyDescent="0.2">
      <c r="H706" s="22"/>
      <c r="I706" s="22"/>
      <c r="J706" s="22"/>
      <c r="M706" s="17"/>
      <c r="N706" s="26">
        <f>((G706-1)*(1-(IF(H706="no",0,'results log'!$B$3)))+1)</f>
        <v>5.0000000000000044E-2</v>
      </c>
      <c r="O706" s="26">
        <f t="shared" si="22"/>
        <v>0</v>
      </c>
      <c r="P706" s="28">
        <f>IF(ISBLANK(M706),,IF(ISBLANK(F706),,(IF(M706="WON-EW",((((F706-1)*J706)*'results log'!$B$2)+('results log'!$B$2*(F706-1))),IF(M706="WON",((((F706-1)*J706)*'results log'!$B$2)+('results log'!$B$2*(F706-1))),IF(M706="PLACED",((((F706-1)*J706)*'results log'!$B$2)-'results log'!$B$2),IF(J706=0,-'results log'!$B$2,IF(J706=0,-'results log'!$B$2,-('results log'!$B$2*2)))))))*E706))</f>
        <v>0</v>
      </c>
      <c r="Q706" s="27">
        <f>IF(ISBLANK(M706),,IF(ISBLANK(G706),,(IF(M706="WON-EW",((((N706-1)*J706)*'results log'!$B$2)+('results log'!$B$2*(N706-1))),IF(M706="WON",((((N706-1)*J706)*'results log'!$B$2)+('results log'!$B$2*(N706-1))),IF(M706="PLACED",((((N706-1)*J706)*'results log'!$B$2)-'results log'!$B$2),IF(J706=0,-'results log'!$B$2,IF(J706=0,-'results log'!$B$2,-('results log'!$B$2*2)))))))*E706))</f>
        <v>0</v>
      </c>
      <c r="R706" s="27">
        <f>IF(ISBLANK(M706),,IF(U706&lt;&gt;1,((IF(M706="WON-EW",(((K706-1)*'results log'!$B$2)*(1-$B$3))+(((L706-1)*'results log'!$B$2)*(1-$B$3)),IF(M706="WON",(((K706-1)*'results log'!$B$2)*(1-$B$3)),IF(M706="PLACED",(((L706-1)*'results log'!$B$2)*(1-$B$3))-'results log'!$B$2,IF(J706=0,-'results log'!$B$2,-('results log'!$B$2*2))))))*E706),0))</f>
        <v>0</v>
      </c>
      <c r="U706">
        <f t="shared" si="21"/>
        <v>1</v>
      </c>
    </row>
    <row r="707" spans="8:21" ht="16" x14ac:dyDescent="0.2">
      <c r="H707" s="22"/>
      <c r="I707" s="22"/>
      <c r="J707" s="22"/>
      <c r="M707" s="17"/>
      <c r="N707" s="26">
        <f>((G707-1)*(1-(IF(H707="no",0,'results log'!$B$3)))+1)</f>
        <v>5.0000000000000044E-2</v>
      </c>
      <c r="O707" s="26">
        <f t="shared" si="22"/>
        <v>0</v>
      </c>
      <c r="P707" s="28">
        <f>IF(ISBLANK(M707),,IF(ISBLANK(F707),,(IF(M707="WON-EW",((((F707-1)*J707)*'results log'!$B$2)+('results log'!$B$2*(F707-1))),IF(M707="WON",((((F707-1)*J707)*'results log'!$B$2)+('results log'!$B$2*(F707-1))),IF(M707="PLACED",((((F707-1)*J707)*'results log'!$B$2)-'results log'!$B$2),IF(J707=0,-'results log'!$B$2,IF(J707=0,-'results log'!$B$2,-('results log'!$B$2*2)))))))*E707))</f>
        <v>0</v>
      </c>
      <c r="Q707" s="27">
        <f>IF(ISBLANK(M707),,IF(ISBLANK(G707),,(IF(M707="WON-EW",((((N707-1)*J707)*'results log'!$B$2)+('results log'!$B$2*(N707-1))),IF(M707="WON",((((N707-1)*J707)*'results log'!$B$2)+('results log'!$B$2*(N707-1))),IF(M707="PLACED",((((N707-1)*J707)*'results log'!$B$2)-'results log'!$B$2),IF(J707=0,-'results log'!$B$2,IF(J707=0,-'results log'!$B$2,-('results log'!$B$2*2)))))))*E707))</f>
        <v>0</v>
      </c>
      <c r="R707" s="27">
        <f>IF(ISBLANK(M707),,IF(U707&lt;&gt;1,((IF(M707="WON-EW",(((K707-1)*'results log'!$B$2)*(1-$B$3))+(((L707-1)*'results log'!$B$2)*(1-$B$3)),IF(M707="WON",(((K707-1)*'results log'!$B$2)*(1-$B$3)),IF(M707="PLACED",(((L707-1)*'results log'!$B$2)*(1-$B$3))-'results log'!$B$2,IF(J707=0,-'results log'!$B$2,-('results log'!$B$2*2))))))*E707),0))</f>
        <v>0</v>
      </c>
      <c r="U707">
        <f t="shared" si="21"/>
        <v>1</v>
      </c>
    </row>
    <row r="708" spans="8:21" ht="16" x14ac:dyDescent="0.2">
      <c r="H708" s="22"/>
      <c r="I708" s="22"/>
      <c r="J708" s="22"/>
      <c r="M708" s="17"/>
      <c r="N708" s="26">
        <f>((G708-1)*(1-(IF(H708="no",0,'results log'!$B$3)))+1)</f>
        <v>5.0000000000000044E-2</v>
      </c>
      <c r="O708" s="26">
        <f t="shared" si="22"/>
        <v>0</v>
      </c>
      <c r="P708" s="28">
        <f>IF(ISBLANK(M708),,IF(ISBLANK(F708),,(IF(M708="WON-EW",((((F708-1)*J708)*'results log'!$B$2)+('results log'!$B$2*(F708-1))),IF(M708="WON",((((F708-1)*J708)*'results log'!$B$2)+('results log'!$B$2*(F708-1))),IF(M708="PLACED",((((F708-1)*J708)*'results log'!$B$2)-'results log'!$B$2),IF(J708=0,-'results log'!$B$2,IF(J708=0,-'results log'!$B$2,-('results log'!$B$2*2)))))))*E708))</f>
        <v>0</v>
      </c>
      <c r="Q708" s="27">
        <f>IF(ISBLANK(M708),,IF(ISBLANK(G708),,(IF(M708="WON-EW",((((N708-1)*J708)*'results log'!$B$2)+('results log'!$B$2*(N708-1))),IF(M708="WON",((((N708-1)*J708)*'results log'!$B$2)+('results log'!$B$2*(N708-1))),IF(M708="PLACED",((((N708-1)*J708)*'results log'!$B$2)-'results log'!$B$2),IF(J708=0,-'results log'!$B$2,IF(J708=0,-'results log'!$B$2,-('results log'!$B$2*2)))))))*E708))</f>
        <v>0</v>
      </c>
      <c r="R708" s="27">
        <f>IF(ISBLANK(M708),,IF(U708&lt;&gt;1,((IF(M708="WON-EW",(((K708-1)*'results log'!$B$2)*(1-$B$3))+(((L708-1)*'results log'!$B$2)*(1-$B$3)),IF(M708="WON",(((K708-1)*'results log'!$B$2)*(1-$B$3)),IF(M708="PLACED",(((L708-1)*'results log'!$B$2)*(1-$B$3))-'results log'!$B$2,IF(J708=0,-'results log'!$B$2,-('results log'!$B$2*2))))))*E708),0))</f>
        <v>0</v>
      </c>
      <c r="U708">
        <f t="shared" si="21"/>
        <v>1</v>
      </c>
    </row>
    <row r="709" spans="8:21" ht="16" x14ac:dyDescent="0.2">
      <c r="H709" s="22"/>
      <c r="I709" s="22"/>
      <c r="J709" s="22"/>
      <c r="M709" s="17"/>
      <c r="N709" s="26">
        <f>((G709-1)*(1-(IF(H709="no",0,'results log'!$B$3)))+1)</f>
        <v>5.0000000000000044E-2</v>
      </c>
      <c r="O709" s="26">
        <f t="shared" si="22"/>
        <v>0</v>
      </c>
      <c r="P709" s="28">
        <f>IF(ISBLANK(M709),,IF(ISBLANK(F709),,(IF(M709="WON-EW",((((F709-1)*J709)*'results log'!$B$2)+('results log'!$B$2*(F709-1))),IF(M709="WON",((((F709-1)*J709)*'results log'!$B$2)+('results log'!$B$2*(F709-1))),IF(M709="PLACED",((((F709-1)*J709)*'results log'!$B$2)-'results log'!$B$2),IF(J709=0,-'results log'!$B$2,IF(J709=0,-'results log'!$B$2,-('results log'!$B$2*2)))))))*E709))</f>
        <v>0</v>
      </c>
      <c r="Q709" s="27">
        <f>IF(ISBLANK(M709),,IF(ISBLANK(G709),,(IF(M709="WON-EW",((((N709-1)*J709)*'results log'!$B$2)+('results log'!$B$2*(N709-1))),IF(M709="WON",((((N709-1)*J709)*'results log'!$B$2)+('results log'!$B$2*(N709-1))),IF(M709="PLACED",((((N709-1)*J709)*'results log'!$B$2)-'results log'!$B$2),IF(J709=0,-'results log'!$B$2,IF(J709=0,-'results log'!$B$2,-('results log'!$B$2*2)))))))*E709))</f>
        <v>0</v>
      </c>
      <c r="R709" s="27">
        <f>IF(ISBLANK(M709),,IF(U709&lt;&gt;1,((IF(M709="WON-EW",(((K709-1)*'results log'!$B$2)*(1-$B$3))+(((L709-1)*'results log'!$B$2)*(1-$B$3)),IF(M709="WON",(((K709-1)*'results log'!$B$2)*(1-$B$3)),IF(M709="PLACED",(((L709-1)*'results log'!$B$2)*(1-$B$3))-'results log'!$B$2,IF(J709=0,-'results log'!$B$2,-('results log'!$B$2*2))))))*E709),0))</f>
        <v>0</v>
      </c>
      <c r="U709">
        <f t="shared" si="21"/>
        <v>1</v>
      </c>
    </row>
    <row r="710" spans="8:21" ht="16" x14ac:dyDescent="0.2">
      <c r="H710" s="22"/>
      <c r="I710" s="22"/>
      <c r="J710" s="22"/>
      <c r="M710" s="17"/>
      <c r="N710" s="26">
        <f>((G710-1)*(1-(IF(H710="no",0,'results log'!$B$3)))+1)</f>
        <v>5.0000000000000044E-2</v>
      </c>
      <c r="O710" s="26">
        <f t="shared" si="22"/>
        <v>0</v>
      </c>
      <c r="P710" s="28">
        <f>IF(ISBLANK(M710),,IF(ISBLANK(F710),,(IF(M710="WON-EW",((((F710-1)*J710)*'results log'!$B$2)+('results log'!$B$2*(F710-1))),IF(M710="WON",((((F710-1)*J710)*'results log'!$B$2)+('results log'!$B$2*(F710-1))),IF(M710="PLACED",((((F710-1)*J710)*'results log'!$B$2)-'results log'!$B$2),IF(J710=0,-'results log'!$B$2,IF(J710=0,-'results log'!$B$2,-('results log'!$B$2*2)))))))*E710))</f>
        <v>0</v>
      </c>
      <c r="Q710" s="27">
        <f>IF(ISBLANK(M710),,IF(ISBLANK(G710),,(IF(M710="WON-EW",((((N710-1)*J710)*'results log'!$B$2)+('results log'!$B$2*(N710-1))),IF(M710="WON",((((N710-1)*J710)*'results log'!$B$2)+('results log'!$B$2*(N710-1))),IF(M710="PLACED",((((N710-1)*J710)*'results log'!$B$2)-'results log'!$B$2),IF(J710=0,-'results log'!$B$2,IF(J710=0,-'results log'!$B$2,-('results log'!$B$2*2)))))))*E710))</f>
        <v>0</v>
      </c>
      <c r="R710" s="27">
        <f>IF(ISBLANK(M710),,IF(U710&lt;&gt;1,((IF(M710="WON-EW",(((K710-1)*'results log'!$B$2)*(1-$B$3))+(((L710-1)*'results log'!$B$2)*(1-$B$3)),IF(M710="WON",(((K710-1)*'results log'!$B$2)*(1-$B$3)),IF(M710="PLACED",(((L710-1)*'results log'!$B$2)*(1-$B$3))-'results log'!$B$2,IF(J710=0,-'results log'!$B$2,-('results log'!$B$2*2))))))*E710),0))</f>
        <v>0</v>
      </c>
      <c r="U710">
        <f t="shared" si="21"/>
        <v>1</v>
      </c>
    </row>
    <row r="711" spans="8:21" ht="16" x14ac:dyDescent="0.2">
      <c r="H711" s="22"/>
      <c r="I711" s="22"/>
      <c r="J711" s="22"/>
      <c r="M711" s="17"/>
      <c r="N711" s="26">
        <f>((G711-1)*(1-(IF(H711="no",0,'results log'!$B$3)))+1)</f>
        <v>5.0000000000000044E-2</v>
      </c>
      <c r="O711" s="26">
        <f t="shared" si="22"/>
        <v>0</v>
      </c>
      <c r="P711" s="28">
        <f>IF(ISBLANK(M711),,IF(ISBLANK(F711),,(IF(M711="WON-EW",((((F711-1)*J711)*'results log'!$B$2)+('results log'!$B$2*(F711-1))),IF(M711="WON",((((F711-1)*J711)*'results log'!$B$2)+('results log'!$B$2*(F711-1))),IF(M711="PLACED",((((F711-1)*J711)*'results log'!$B$2)-'results log'!$B$2),IF(J711=0,-'results log'!$B$2,IF(J711=0,-'results log'!$B$2,-('results log'!$B$2*2)))))))*E711))</f>
        <v>0</v>
      </c>
      <c r="Q711" s="27">
        <f>IF(ISBLANK(M711),,IF(ISBLANK(G711),,(IF(M711="WON-EW",((((N711-1)*J711)*'results log'!$B$2)+('results log'!$B$2*(N711-1))),IF(M711="WON",((((N711-1)*J711)*'results log'!$B$2)+('results log'!$B$2*(N711-1))),IF(M711="PLACED",((((N711-1)*J711)*'results log'!$B$2)-'results log'!$B$2),IF(J711=0,-'results log'!$B$2,IF(J711=0,-'results log'!$B$2,-('results log'!$B$2*2)))))))*E711))</f>
        <v>0</v>
      </c>
      <c r="R711" s="27">
        <f>IF(ISBLANK(M711),,IF(U711&lt;&gt;1,((IF(M711="WON-EW",(((K711-1)*'results log'!$B$2)*(1-$B$3))+(((L711-1)*'results log'!$B$2)*(1-$B$3)),IF(M711="WON",(((K711-1)*'results log'!$B$2)*(1-$B$3)),IF(M711="PLACED",(((L711-1)*'results log'!$B$2)*(1-$B$3))-'results log'!$B$2,IF(J711=0,-'results log'!$B$2,-('results log'!$B$2*2))))))*E711),0))</f>
        <v>0</v>
      </c>
      <c r="U711">
        <f t="shared" si="21"/>
        <v>1</v>
      </c>
    </row>
    <row r="712" spans="8:21" ht="16" x14ac:dyDescent="0.2">
      <c r="H712" s="22"/>
      <c r="I712" s="22"/>
      <c r="J712" s="22"/>
      <c r="M712" s="17"/>
      <c r="N712" s="26">
        <f>((G712-1)*(1-(IF(H712="no",0,'results log'!$B$3)))+1)</f>
        <v>5.0000000000000044E-2</v>
      </c>
      <c r="O712" s="26">
        <f t="shared" si="22"/>
        <v>0</v>
      </c>
      <c r="P712" s="28">
        <f>IF(ISBLANK(M712),,IF(ISBLANK(F712),,(IF(M712="WON-EW",((((F712-1)*J712)*'results log'!$B$2)+('results log'!$B$2*(F712-1))),IF(M712="WON",((((F712-1)*J712)*'results log'!$B$2)+('results log'!$B$2*(F712-1))),IF(M712="PLACED",((((F712-1)*J712)*'results log'!$B$2)-'results log'!$B$2),IF(J712=0,-'results log'!$B$2,IF(J712=0,-'results log'!$B$2,-('results log'!$B$2*2)))))))*E712))</f>
        <v>0</v>
      </c>
      <c r="Q712" s="27">
        <f>IF(ISBLANK(M712),,IF(ISBLANK(G712),,(IF(M712="WON-EW",((((N712-1)*J712)*'results log'!$B$2)+('results log'!$B$2*(N712-1))),IF(M712="WON",((((N712-1)*J712)*'results log'!$B$2)+('results log'!$B$2*(N712-1))),IF(M712="PLACED",((((N712-1)*J712)*'results log'!$B$2)-'results log'!$B$2),IF(J712=0,-'results log'!$B$2,IF(J712=0,-'results log'!$B$2,-('results log'!$B$2*2)))))))*E712))</f>
        <v>0</v>
      </c>
      <c r="R712" s="27">
        <f>IF(ISBLANK(M712),,IF(U712&lt;&gt;1,((IF(M712="WON-EW",(((K712-1)*'results log'!$B$2)*(1-$B$3))+(((L712-1)*'results log'!$B$2)*(1-$B$3)),IF(M712="WON",(((K712-1)*'results log'!$B$2)*(1-$B$3)),IF(M712="PLACED",(((L712-1)*'results log'!$B$2)*(1-$B$3))-'results log'!$B$2,IF(J712=0,-'results log'!$B$2,-('results log'!$B$2*2))))))*E712),0))</f>
        <v>0</v>
      </c>
      <c r="U712">
        <f t="shared" si="21"/>
        <v>1</v>
      </c>
    </row>
    <row r="713" spans="8:21" ht="16" x14ac:dyDescent="0.2">
      <c r="H713" s="22"/>
      <c r="I713" s="22"/>
      <c r="J713" s="22"/>
      <c r="M713" s="17"/>
      <c r="N713" s="26">
        <f>((G713-1)*(1-(IF(H713="no",0,'results log'!$B$3)))+1)</f>
        <v>5.0000000000000044E-2</v>
      </c>
      <c r="O713" s="26">
        <f t="shared" si="22"/>
        <v>0</v>
      </c>
      <c r="P713" s="28">
        <f>IF(ISBLANK(M713),,IF(ISBLANK(F713),,(IF(M713="WON-EW",((((F713-1)*J713)*'results log'!$B$2)+('results log'!$B$2*(F713-1))),IF(M713="WON",((((F713-1)*J713)*'results log'!$B$2)+('results log'!$B$2*(F713-1))),IF(M713="PLACED",((((F713-1)*J713)*'results log'!$B$2)-'results log'!$B$2),IF(J713=0,-'results log'!$B$2,IF(J713=0,-'results log'!$B$2,-('results log'!$B$2*2)))))))*E713))</f>
        <v>0</v>
      </c>
      <c r="Q713" s="27">
        <f>IF(ISBLANK(M713),,IF(ISBLANK(G713),,(IF(M713="WON-EW",((((N713-1)*J713)*'results log'!$B$2)+('results log'!$B$2*(N713-1))),IF(M713="WON",((((N713-1)*J713)*'results log'!$B$2)+('results log'!$B$2*(N713-1))),IF(M713="PLACED",((((N713-1)*J713)*'results log'!$B$2)-'results log'!$B$2),IF(J713=0,-'results log'!$B$2,IF(J713=0,-'results log'!$B$2,-('results log'!$B$2*2)))))))*E713))</f>
        <v>0</v>
      </c>
      <c r="R713" s="27">
        <f>IF(ISBLANK(M713),,IF(U713&lt;&gt;1,((IF(M713="WON-EW",(((K713-1)*'results log'!$B$2)*(1-$B$3))+(((L713-1)*'results log'!$B$2)*(1-$B$3)),IF(M713="WON",(((K713-1)*'results log'!$B$2)*(1-$B$3)),IF(M713="PLACED",(((L713-1)*'results log'!$B$2)*(1-$B$3))-'results log'!$B$2,IF(J713=0,-'results log'!$B$2,-('results log'!$B$2*2))))))*E713),0))</f>
        <v>0</v>
      </c>
      <c r="U713">
        <f t="shared" ref="U713:U776" si="23">IF(ISBLANK(K713),1,IF(ISBLANK(L713),2,99))</f>
        <v>1</v>
      </c>
    </row>
    <row r="714" spans="8:21" ht="16" x14ac:dyDescent="0.2">
      <c r="H714" s="22"/>
      <c r="I714" s="22"/>
      <c r="J714" s="22"/>
      <c r="M714" s="17"/>
      <c r="N714" s="26">
        <f>((G714-1)*(1-(IF(H714="no",0,'results log'!$B$3)))+1)</f>
        <v>5.0000000000000044E-2</v>
      </c>
      <c r="O714" s="26">
        <f t="shared" si="22"/>
        <v>0</v>
      </c>
      <c r="P714" s="28">
        <f>IF(ISBLANK(M714),,IF(ISBLANK(F714),,(IF(M714="WON-EW",((((F714-1)*J714)*'results log'!$B$2)+('results log'!$B$2*(F714-1))),IF(M714="WON",((((F714-1)*J714)*'results log'!$B$2)+('results log'!$B$2*(F714-1))),IF(M714="PLACED",((((F714-1)*J714)*'results log'!$B$2)-'results log'!$B$2),IF(J714=0,-'results log'!$B$2,IF(J714=0,-'results log'!$B$2,-('results log'!$B$2*2)))))))*E714))</f>
        <v>0</v>
      </c>
      <c r="Q714" s="27">
        <f>IF(ISBLANK(M714),,IF(ISBLANK(G714),,(IF(M714="WON-EW",((((N714-1)*J714)*'results log'!$B$2)+('results log'!$B$2*(N714-1))),IF(M714="WON",((((N714-1)*J714)*'results log'!$B$2)+('results log'!$B$2*(N714-1))),IF(M714="PLACED",((((N714-1)*J714)*'results log'!$B$2)-'results log'!$B$2),IF(J714=0,-'results log'!$B$2,IF(J714=0,-'results log'!$B$2,-('results log'!$B$2*2)))))))*E714))</f>
        <v>0</v>
      </c>
      <c r="R714" s="27">
        <f>IF(ISBLANK(M714),,IF(U714&lt;&gt;1,((IF(M714="WON-EW",(((K714-1)*'results log'!$B$2)*(1-$B$3))+(((L714-1)*'results log'!$B$2)*(1-$B$3)),IF(M714="WON",(((K714-1)*'results log'!$B$2)*(1-$B$3)),IF(M714="PLACED",(((L714-1)*'results log'!$B$2)*(1-$B$3))-'results log'!$B$2,IF(J714=0,-'results log'!$B$2,-('results log'!$B$2*2))))))*E714),0))</f>
        <v>0</v>
      </c>
      <c r="U714">
        <f t="shared" si="23"/>
        <v>1</v>
      </c>
    </row>
    <row r="715" spans="8:21" ht="16" x14ac:dyDescent="0.2">
      <c r="H715" s="22"/>
      <c r="I715" s="22"/>
      <c r="J715" s="22"/>
      <c r="M715" s="17"/>
      <c r="N715" s="26">
        <f>((G715-1)*(1-(IF(H715="no",0,'results log'!$B$3)))+1)</f>
        <v>5.0000000000000044E-2</v>
      </c>
      <c r="O715" s="26">
        <f t="shared" si="22"/>
        <v>0</v>
      </c>
      <c r="P715" s="28">
        <f>IF(ISBLANK(M715),,IF(ISBLANK(F715),,(IF(M715="WON-EW",((((F715-1)*J715)*'results log'!$B$2)+('results log'!$B$2*(F715-1))),IF(M715="WON",((((F715-1)*J715)*'results log'!$B$2)+('results log'!$B$2*(F715-1))),IF(M715="PLACED",((((F715-1)*J715)*'results log'!$B$2)-'results log'!$B$2),IF(J715=0,-'results log'!$B$2,IF(J715=0,-'results log'!$B$2,-('results log'!$B$2*2)))))))*E715))</f>
        <v>0</v>
      </c>
      <c r="Q715" s="27">
        <f>IF(ISBLANK(M715),,IF(ISBLANK(G715),,(IF(M715="WON-EW",((((N715-1)*J715)*'results log'!$B$2)+('results log'!$B$2*(N715-1))),IF(M715="WON",((((N715-1)*J715)*'results log'!$B$2)+('results log'!$B$2*(N715-1))),IF(M715="PLACED",((((N715-1)*J715)*'results log'!$B$2)-'results log'!$B$2),IF(J715=0,-'results log'!$B$2,IF(J715=0,-'results log'!$B$2,-('results log'!$B$2*2)))))))*E715))</f>
        <v>0</v>
      </c>
      <c r="R715" s="27">
        <f>IF(ISBLANK(M715),,IF(U715&lt;&gt;1,((IF(M715="WON-EW",(((K715-1)*'results log'!$B$2)*(1-$B$3))+(((L715-1)*'results log'!$B$2)*(1-$B$3)),IF(M715="WON",(((K715-1)*'results log'!$B$2)*(1-$B$3)),IF(M715="PLACED",(((L715-1)*'results log'!$B$2)*(1-$B$3))-'results log'!$B$2,IF(J715=0,-'results log'!$B$2,-('results log'!$B$2*2))))))*E715),0))</f>
        <v>0</v>
      </c>
      <c r="U715">
        <f t="shared" si="23"/>
        <v>1</v>
      </c>
    </row>
    <row r="716" spans="8:21" ht="16" x14ac:dyDescent="0.2">
      <c r="H716" s="22"/>
      <c r="I716" s="22"/>
      <c r="J716" s="22"/>
      <c r="M716" s="17"/>
      <c r="N716" s="26">
        <f>((G716-1)*(1-(IF(H716="no",0,'results log'!$B$3)))+1)</f>
        <v>5.0000000000000044E-2</v>
      </c>
      <c r="O716" s="26">
        <f t="shared" si="22"/>
        <v>0</v>
      </c>
      <c r="P716" s="28">
        <f>IF(ISBLANK(M716),,IF(ISBLANK(F716),,(IF(M716="WON-EW",((((F716-1)*J716)*'results log'!$B$2)+('results log'!$B$2*(F716-1))),IF(M716="WON",((((F716-1)*J716)*'results log'!$B$2)+('results log'!$B$2*(F716-1))),IF(M716="PLACED",((((F716-1)*J716)*'results log'!$B$2)-'results log'!$B$2),IF(J716=0,-'results log'!$B$2,IF(J716=0,-'results log'!$B$2,-('results log'!$B$2*2)))))))*E716))</f>
        <v>0</v>
      </c>
      <c r="Q716" s="27">
        <f>IF(ISBLANK(M716),,IF(ISBLANK(G716),,(IF(M716="WON-EW",((((N716-1)*J716)*'results log'!$B$2)+('results log'!$B$2*(N716-1))),IF(M716="WON",((((N716-1)*J716)*'results log'!$B$2)+('results log'!$B$2*(N716-1))),IF(M716="PLACED",((((N716-1)*J716)*'results log'!$B$2)-'results log'!$B$2),IF(J716=0,-'results log'!$B$2,IF(J716=0,-'results log'!$B$2,-('results log'!$B$2*2)))))))*E716))</f>
        <v>0</v>
      </c>
      <c r="R716" s="27">
        <f>IF(ISBLANK(M716),,IF(U716&lt;&gt;1,((IF(M716="WON-EW",(((K716-1)*'results log'!$B$2)*(1-$B$3))+(((L716-1)*'results log'!$B$2)*(1-$B$3)),IF(M716="WON",(((K716-1)*'results log'!$B$2)*(1-$B$3)),IF(M716="PLACED",(((L716-1)*'results log'!$B$2)*(1-$B$3))-'results log'!$B$2,IF(J716=0,-'results log'!$B$2,-('results log'!$B$2*2))))))*E716),0))</f>
        <v>0</v>
      </c>
      <c r="U716">
        <f t="shared" si="23"/>
        <v>1</v>
      </c>
    </row>
    <row r="717" spans="8:21" ht="16" x14ac:dyDescent="0.2">
      <c r="H717" s="22"/>
      <c r="I717" s="22"/>
      <c r="J717" s="22"/>
      <c r="M717" s="17"/>
      <c r="N717" s="26">
        <f>((G717-1)*(1-(IF(H717="no",0,'results log'!$B$3)))+1)</f>
        <v>5.0000000000000044E-2</v>
      </c>
      <c r="O717" s="26">
        <f t="shared" si="22"/>
        <v>0</v>
      </c>
      <c r="P717" s="28">
        <f>IF(ISBLANK(M717),,IF(ISBLANK(F717),,(IF(M717="WON-EW",((((F717-1)*J717)*'results log'!$B$2)+('results log'!$B$2*(F717-1))),IF(M717="WON",((((F717-1)*J717)*'results log'!$B$2)+('results log'!$B$2*(F717-1))),IF(M717="PLACED",((((F717-1)*J717)*'results log'!$B$2)-'results log'!$B$2),IF(J717=0,-'results log'!$B$2,IF(J717=0,-'results log'!$B$2,-('results log'!$B$2*2)))))))*E717))</f>
        <v>0</v>
      </c>
      <c r="Q717" s="27">
        <f>IF(ISBLANK(M717),,IF(ISBLANK(G717),,(IF(M717="WON-EW",((((N717-1)*J717)*'results log'!$B$2)+('results log'!$B$2*(N717-1))),IF(M717="WON",((((N717-1)*J717)*'results log'!$B$2)+('results log'!$B$2*(N717-1))),IF(M717="PLACED",((((N717-1)*J717)*'results log'!$B$2)-'results log'!$B$2),IF(J717=0,-'results log'!$B$2,IF(J717=0,-'results log'!$B$2,-('results log'!$B$2*2)))))))*E717))</f>
        <v>0</v>
      </c>
      <c r="R717" s="27">
        <f>IF(ISBLANK(M717),,IF(U717&lt;&gt;1,((IF(M717="WON-EW",(((K717-1)*'results log'!$B$2)*(1-$B$3))+(((L717-1)*'results log'!$B$2)*(1-$B$3)),IF(M717="WON",(((K717-1)*'results log'!$B$2)*(1-$B$3)),IF(M717="PLACED",(((L717-1)*'results log'!$B$2)*(1-$B$3))-'results log'!$B$2,IF(J717=0,-'results log'!$B$2,-('results log'!$B$2*2))))))*E717),0))</f>
        <v>0</v>
      </c>
      <c r="U717">
        <f t="shared" si="23"/>
        <v>1</v>
      </c>
    </row>
    <row r="718" spans="8:21" ht="16" x14ac:dyDescent="0.2">
      <c r="H718" s="22"/>
      <c r="I718" s="22"/>
      <c r="J718" s="22"/>
      <c r="M718" s="17"/>
      <c r="N718" s="26">
        <f>((G718-1)*(1-(IF(H718="no",0,'results log'!$B$3)))+1)</f>
        <v>5.0000000000000044E-2</v>
      </c>
      <c r="O718" s="26">
        <f t="shared" si="22"/>
        <v>0</v>
      </c>
      <c r="P718" s="28">
        <f>IF(ISBLANK(M718),,IF(ISBLANK(F718),,(IF(M718="WON-EW",((((F718-1)*J718)*'results log'!$B$2)+('results log'!$B$2*(F718-1))),IF(M718="WON",((((F718-1)*J718)*'results log'!$B$2)+('results log'!$B$2*(F718-1))),IF(M718="PLACED",((((F718-1)*J718)*'results log'!$B$2)-'results log'!$B$2),IF(J718=0,-'results log'!$B$2,IF(J718=0,-'results log'!$B$2,-('results log'!$B$2*2)))))))*E718))</f>
        <v>0</v>
      </c>
      <c r="Q718" s="27">
        <f>IF(ISBLANK(M718),,IF(ISBLANK(G718),,(IF(M718="WON-EW",((((N718-1)*J718)*'results log'!$B$2)+('results log'!$B$2*(N718-1))),IF(M718="WON",((((N718-1)*J718)*'results log'!$B$2)+('results log'!$B$2*(N718-1))),IF(M718="PLACED",((((N718-1)*J718)*'results log'!$B$2)-'results log'!$B$2),IF(J718=0,-'results log'!$B$2,IF(J718=0,-'results log'!$B$2,-('results log'!$B$2*2)))))))*E718))</f>
        <v>0</v>
      </c>
      <c r="R718" s="27">
        <f>IF(ISBLANK(M718),,IF(U718&lt;&gt;1,((IF(M718="WON-EW",(((K718-1)*'results log'!$B$2)*(1-$B$3))+(((L718-1)*'results log'!$B$2)*(1-$B$3)),IF(M718="WON",(((K718-1)*'results log'!$B$2)*(1-$B$3)),IF(M718="PLACED",(((L718-1)*'results log'!$B$2)*(1-$B$3))-'results log'!$B$2,IF(J718=0,-'results log'!$B$2,-('results log'!$B$2*2))))))*E718),0))</f>
        <v>0</v>
      </c>
      <c r="U718">
        <f t="shared" si="23"/>
        <v>1</v>
      </c>
    </row>
    <row r="719" spans="8:21" ht="16" x14ac:dyDescent="0.2">
      <c r="H719" s="22"/>
      <c r="I719" s="22"/>
      <c r="J719" s="22"/>
      <c r="M719" s="17"/>
      <c r="N719" s="26">
        <f>((G719-1)*(1-(IF(H719="no",0,'results log'!$B$3)))+1)</f>
        <v>5.0000000000000044E-2</v>
      </c>
      <c r="O719" s="26">
        <f t="shared" ref="O719:O782" si="24">E719*IF(I719="yes",2,1)</f>
        <v>0</v>
      </c>
      <c r="P719" s="28">
        <f>IF(ISBLANK(M719),,IF(ISBLANK(F719),,(IF(M719="WON-EW",((((F719-1)*J719)*'results log'!$B$2)+('results log'!$B$2*(F719-1))),IF(M719="WON",((((F719-1)*J719)*'results log'!$B$2)+('results log'!$B$2*(F719-1))),IF(M719="PLACED",((((F719-1)*J719)*'results log'!$B$2)-'results log'!$B$2),IF(J719=0,-'results log'!$B$2,IF(J719=0,-'results log'!$B$2,-('results log'!$B$2*2)))))))*E719))</f>
        <v>0</v>
      </c>
      <c r="Q719" s="27">
        <f>IF(ISBLANK(M719),,IF(ISBLANK(G719),,(IF(M719="WON-EW",((((N719-1)*J719)*'results log'!$B$2)+('results log'!$B$2*(N719-1))),IF(M719="WON",((((N719-1)*J719)*'results log'!$B$2)+('results log'!$B$2*(N719-1))),IF(M719="PLACED",((((N719-1)*J719)*'results log'!$B$2)-'results log'!$B$2),IF(J719=0,-'results log'!$B$2,IF(J719=0,-'results log'!$B$2,-('results log'!$B$2*2)))))))*E719))</f>
        <v>0</v>
      </c>
      <c r="R719" s="27">
        <f>IF(ISBLANK(M719),,IF(U719&lt;&gt;1,((IF(M719="WON-EW",(((K719-1)*'results log'!$B$2)*(1-$B$3))+(((L719-1)*'results log'!$B$2)*(1-$B$3)),IF(M719="WON",(((K719-1)*'results log'!$B$2)*(1-$B$3)),IF(M719="PLACED",(((L719-1)*'results log'!$B$2)*(1-$B$3))-'results log'!$B$2,IF(J719=0,-'results log'!$B$2,-('results log'!$B$2*2))))))*E719),0))</f>
        <v>0</v>
      </c>
      <c r="U719">
        <f t="shared" si="23"/>
        <v>1</v>
      </c>
    </row>
    <row r="720" spans="8:21" ht="16" x14ac:dyDescent="0.2">
      <c r="H720" s="22"/>
      <c r="I720" s="22"/>
      <c r="J720" s="22"/>
      <c r="M720" s="17"/>
      <c r="N720" s="26">
        <f>((G720-1)*(1-(IF(H720="no",0,'results log'!$B$3)))+1)</f>
        <v>5.0000000000000044E-2</v>
      </c>
      <c r="O720" s="26">
        <f t="shared" si="24"/>
        <v>0</v>
      </c>
      <c r="P720" s="28">
        <f>IF(ISBLANK(M720),,IF(ISBLANK(F720),,(IF(M720="WON-EW",((((F720-1)*J720)*'results log'!$B$2)+('results log'!$B$2*(F720-1))),IF(M720="WON",((((F720-1)*J720)*'results log'!$B$2)+('results log'!$B$2*(F720-1))),IF(M720="PLACED",((((F720-1)*J720)*'results log'!$B$2)-'results log'!$B$2),IF(J720=0,-'results log'!$B$2,IF(J720=0,-'results log'!$B$2,-('results log'!$B$2*2)))))))*E720))</f>
        <v>0</v>
      </c>
      <c r="Q720" s="27">
        <f>IF(ISBLANK(M720),,IF(ISBLANK(G720),,(IF(M720="WON-EW",((((N720-1)*J720)*'results log'!$B$2)+('results log'!$B$2*(N720-1))),IF(M720="WON",((((N720-1)*J720)*'results log'!$B$2)+('results log'!$B$2*(N720-1))),IF(M720="PLACED",((((N720-1)*J720)*'results log'!$B$2)-'results log'!$B$2),IF(J720=0,-'results log'!$B$2,IF(J720=0,-'results log'!$B$2,-('results log'!$B$2*2)))))))*E720))</f>
        <v>0</v>
      </c>
      <c r="R720" s="27">
        <f>IF(ISBLANK(M720),,IF(U720&lt;&gt;1,((IF(M720="WON-EW",(((K720-1)*'results log'!$B$2)*(1-$B$3))+(((L720-1)*'results log'!$B$2)*(1-$B$3)),IF(M720="WON",(((K720-1)*'results log'!$B$2)*(1-$B$3)),IF(M720="PLACED",(((L720-1)*'results log'!$B$2)*(1-$B$3))-'results log'!$B$2,IF(J720=0,-'results log'!$B$2,-('results log'!$B$2*2))))))*E720),0))</f>
        <v>0</v>
      </c>
      <c r="U720">
        <f t="shared" si="23"/>
        <v>1</v>
      </c>
    </row>
    <row r="721" spans="8:21" ht="16" x14ac:dyDescent="0.2">
      <c r="H721" s="22"/>
      <c r="I721" s="22"/>
      <c r="J721" s="22"/>
      <c r="M721" s="17"/>
      <c r="N721" s="26">
        <f>((G721-1)*(1-(IF(H721="no",0,'results log'!$B$3)))+1)</f>
        <v>5.0000000000000044E-2</v>
      </c>
      <c r="O721" s="26">
        <f t="shared" si="24"/>
        <v>0</v>
      </c>
      <c r="P721" s="28">
        <f>IF(ISBLANK(M721),,IF(ISBLANK(F721),,(IF(M721="WON-EW",((((F721-1)*J721)*'results log'!$B$2)+('results log'!$B$2*(F721-1))),IF(M721="WON",((((F721-1)*J721)*'results log'!$B$2)+('results log'!$B$2*(F721-1))),IF(M721="PLACED",((((F721-1)*J721)*'results log'!$B$2)-'results log'!$B$2),IF(J721=0,-'results log'!$B$2,IF(J721=0,-'results log'!$B$2,-('results log'!$B$2*2)))))))*E721))</f>
        <v>0</v>
      </c>
      <c r="Q721" s="27">
        <f>IF(ISBLANK(M721),,IF(ISBLANK(G721),,(IF(M721="WON-EW",((((N721-1)*J721)*'results log'!$B$2)+('results log'!$B$2*(N721-1))),IF(M721="WON",((((N721-1)*J721)*'results log'!$B$2)+('results log'!$B$2*(N721-1))),IF(M721="PLACED",((((N721-1)*J721)*'results log'!$B$2)-'results log'!$B$2),IF(J721=0,-'results log'!$B$2,IF(J721=0,-'results log'!$B$2,-('results log'!$B$2*2)))))))*E721))</f>
        <v>0</v>
      </c>
      <c r="R721" s="27">
        <f>IF(ISBLANK(M721),,IF(U721&lt;&gt;1,((IF(M721="WON-EW",(((K721-1)*'results log'!$B$2)*(1-$B$3))+(((L721-1)*'results log'!$B$2)*(1-$B$3)),IF(M721="WON",(((K721-1)*'results log'!$B$2)*(1-$B$3)),IF(M721="PLACED",(((L721-1)*'results log'!$B$2)*(1-$B$3))-'results log'!$B$2,IF(J721=0,-'results log'!$B$2,-('results log'!$B$2*2))))))*E721),0))</f>
        <v>0</v>
      </c>
      <c r="U721">
        <f t="shared" si="23"/>
        <v>1</v>
      </c>
    </row>
    <row r="722" spans="8:21" ht="16" x14ac:dyDescent="0.2">
      <c r="H722" s="22"/>
      <c r="I722" s="22"/>
      <c r="J722" s="22"/>
      <c r="M722" s="17"/>
      <c r="N722" s="26">
        <f>((G722-1)*(1-(IF(H722="no",0,'results log'!$B$3)))+1)</f>
        <v>5.0000000000000044E-2</v>
      </c>
      <c r="O722" s="26">
        <f t="shared" si="24"/>
        <v>0</v>
      </c>
      <c r="P722" s="28">
        <f>IF(ISBLANK(M722),,IF(ISBLANK(F722),,(IF(M722="WON-EW",((((F722-1)*J722)*'results log'!$B$2)+('results log'!$B$2*(F722-1))),IF(M722="WON",((((F722-1)*J722)*'results log'!$B$2)+('results log'!$B$2*(F722-1))),IF(M722="PLACED",((((F722-1)*J722)*'results log'!$B$2)-'results log'!$B$2),IF(J722=0,-'results log'!$B$2,IF(J722=0,-'results log'!$B$2,-('results log'!$B$2*2)))))))*E722))</f>
        <v>0</v>
      </c>
      <c r="Q722" s="27">
        <f>IF(ISBLANK(M722),,IF(ISBLANK(G722),,(IF(M722="WON-EW",((((N722-1)*J722)*'results log'!$B$2)+('results log'!$B$2*(N722-1))),IF(M722="WON",((((N722-1)*J722)*'results log'!$B$2)+('results log'!$B$2*(N722-1))),IF(M722="PLACED",((((N722-1)*J722)*'results log'!$B$2)-'results log'!$B$2),IF(J722=0,-'results log'!$B$2,IF(J722=0,-'results log'!$B$2,-('results log'!$B$2*2)))))))*E722))</f>
        <v>0</v>
      </c>
      <c r="R722" s="27">
        <f>IF(ISBLANK(M722),,IF(U722&lt;&gt;1,((IF(M722="WON-EW",(((K722-1)*'results log'!$B$2)*(1-$B$3))+(((L722-1)*'results log'!$B$2)*(1-$B$3)),IF(M722="WON",(((K722-1)*'results log'!$B$2)*(1-$B$3)),IF(M722="PLACED",(((L722-1)*'results log'!$B$2)*(1-$B$3))-'results log'!$B$2,IF(J722=0,-'results log'!$B$2,-('results log'!$B$2*2))))))*E722),0))</f>
        <v>0</v>
      </c>
      <c r="U722">
        <f t="shared" si="23"/>
        <v>1</v>
      </c>
    </row>
    <row r="723" spans="8:21" ht="16" x14ac:dyDescent="0.2">
      <c r="H723" s="22"/>
      <c r="I723" s="22"/>
      <c r="J723" s="22"/>
      <c r="M723" s="17"/>
      <c r="N723" s="26">
        <f>((G723-1)*(1-(IF(H723="no",0,'results log'!$B$3)))+1)</f>
        <v>5.0000000000000044E-2</v>
      </c>
      <c r="O723" s="26">
        <f t="shared" si="24"/>
        <v>0</v>
      </c>
      <c r="P723" s="28">
        <f>IF(ISBLANK(M723),,IF(ISBLANK(F723),,(IF(M723="WON-EW",((((F723-1)*J723)*'results log'!$B$2)+('results log'!$B$2*(F723-1))),IF(M723="WON",((((F723-1)*J723)*'results log'!$B$2)+('results log'!$B$2*(F723-1))),IF(M723="PLACED",((((F723-1)*J723)*'results log'!$B$2)-'results log'!$B$2),IF(J723=0,-'results log'!$B$2,IF(J723=0,-'results log'!$B$2,-('results log'!$B$2*2)))))))*E723))</f>
        <v>0</v>
      </c>
      <c r="Q723" s="27">
        <f>IF(ISBLANK(M723),,IF(ISBLANK(G723),,(IF(M723="WON-EW",((((N723-1)*J723)*'results log'!$B$2)+('results log'!$B$2*(N723-1))),IF(M723="WON",((((N723-1)*J723)*'results log'!$B$2)+('results log'!$B$2*(N723-1))),IF(M723="PLACED",((((N723-1)*J723)*'results log'!$B$2)-'results log'!$B$2),IF(J723=0,-'results log'!$B$2,IF(J723=0,-'results log'!$B$2,-('results log'!$B$2*2)))))))*E723))</f>
        <v>0</v>
      </c>
      <c r="R723" s="27">
        <f>IF(ISBLANK(M723),,IF(U723&lt;&gt;1,((IF(M723="WON-EW",(((K723-1)*'results log'!$B$2)*(1-$B$3))+(((L723-1)*'results log'!$B$2)*(1-$B$3)),IF(M723="WON",(((K723-1)*'results log'!$B$2)*(1-$B$3)),IF(M723="PLACED",(((L723-1)*'results log'!$B$2)*(1-$B$3))-'results log'!$B$2,IF(J723=0,-'results log'!$B$2,-('results log'!$B$2*2))))))*E723),0))</f>
        <v>0</v>
      </c>
      <c r="U723">
        <f t="shared" si="23"/>
        <v>1</v>
      </c>
    </row>
    <row r="724" spans="8:21" ht="16" x14ac:dyDescent="0.2">
      <c r="H724" s="22"/>
      <c r="I724" s="22"/>
      <c r="J724" s="22"/>
      <c r="M724" s="17"/>
      <c r="N724" s="26">
        <f>((G724-1)*(1-(IF(H724="no",0,'results log'!$B$3)))+1)</f>
        <v>5.0000000000000044E-2</v>
      </c>
      <c r="O724" s="26">
        <f t="shared" si="24"/>
        <v>0</v>
      </c>
      <c r="P724" s="28">
        <f>IF(ISBLANK(M724),,IF(ISBLANK(F724),,(IF(M724="WON-EW",((((F724-1)*J724)*'results log'!$B$2)+('results log'!$B$2*(F724-1))),IF(M724="WON",((((F724-1)*J724)*'results log'!$B$2)+('results log'!$B$2*(F724-1))),IF(M724="PLACED",((((F724-1)*J724)*'results log'!$B$2)-'results log'!$B$2),IF(J724=0,-'results log'!$B$2,IF(J724=0,-'results log'!$B$2,-('results log'!$B$2*2)))))))*E724))</f>
        <v>0</v>
      </c>
      <c r="Q724" s="27">
        <f>IF(ISBLANK(M724),,IF(ISBLANK(G724),,(IF(M724="WON-EW",((((N724-1)*J724)*'results log'!$B$2)+('results log'!$B$2*(N724-1))),IF(M724="WON",((((N724-1)*J724)*'results log'!$B$2)+('results log'!$B$2*(N724-1))),IF(M724="PLACED",((((N724-1)*J724)*'results log'!$B$2)-'results log'!$B$2),IF(J724=0,-'results log'!$B$2,IF(J724=0,-'results log'!$B$2,-('results log'!$B$2*2)))))))*E724))</f>
        <v>0</v>
      </c>
      <c r="R724" s="27">
        <f>IF(ISBLANK(M724),,IF(U724&lt;&gt;1,((IF(M724="WON-EW",(((K724-1)*'results log'!$B$2)*(1-$B$3))+(((L724-1)*'results log'!$B$2)*(1-$B$3)),IF(M724="WON",(((K724-1)*'results log'!$B$2)*(1-$B$3)),IF(M724="PLACED",(((L724-1)*'results log'!$B$2)*(1-$B$3))-'results log'!$B$2,IF(J724=0,-'results log'!$B$2,-('results log'!$B$2*2))))))*E724),0))</f>
        <v>0</v>
      </c>
      <c r="U724">
        <f t="shared" si="23"/>
        <v>1</v>
      </c>
    </row>
    <row r="725" spans="8:21" ht="16" x14ac:dyDescent="0.2">
      <c r="H725" s="22"/>
      <c r="I725" s="22"/>
      <c r="J725" s="22"/>
      <c r="M725" s="17"/>
      <c r="N725" s="26">
        <f>((G725-1)*(1-(IF(H725="no",0,'results log'!$B$3)))+1)</f>
        <v>5.0000000000000044E-2</v>
      </c>
      <c r="O725" s="26">
        <f t="shared" si="24"/>
        <v>0</v>
      </c>
      <c r="P725" s="28">
        <f>IF(ISBLANK(M725),,IF(ISBLANK(F725),,(IF(M725="WON-EW",((((F725-1)*J725)*'results log'!$B$2)+('results log'!$B$2*(F725-1))),IF(M725="WON",((((F725-1)*J725)*'results log'!$B$2)+('results log'!$B$2*(F725-1))),IF(M725="PLACED",((((F725-1)*J725)*'results log'!$B$2)-'results log'!$B$2),IF(J725=0,-'results log'!$B$2,IF(J725=0,-'results log'!$B$2,-('results log'!$B$2*2)))))))*E725))</f>
        <v>0</v>
      </c>
      <c r="Q725" s="27">
        <f>IF(ISBLANK(M725),,IF(ISBLANK(G725),,(IF(M725="WON-EW",((((N725-1)*J725)*'results log'!$B$2)+('results log'!$B$2*(N725-1))),IF(M725="WON",((((N725-1)*J725)*'results log'!$B$2)+('results log'!$B$2*(N725-1))),IF(M725="PLACED",((((N725-1)*J725)*'results log'!$B$2)-'results log'!$B$2),IF(J725=0,-'results log'!$B$2,IF(J725=0,-'results log'!$B$2,-('results log'!$B$2*2)))))))*E725))</f>
        <v>0</v>
      </c>
      <c r="R725" s="27">
        <f>IF(ISBLANK(M725),,IF(U725&lt;&gt;1,((IF(M725="WON-EW",(((K725-1)*'results log'!$B$2)*(1-$B$3))+(((L725-1)*'results log'!$B$2)*(1-$B$3)),IF(M725="WON",(((K725-1)*'results log'!$B$2)*(1-$B$3)),IF(M725="PLACED",(((L725-1)*'results log'!$B$2)*(1-$B$3))-'results log'!$B$2,IF(J725=0,-'results log'!$B$2,-('results log'!$B$2*2))))))*E725),0))</f>
        <v>0</v>
      </c>
      <c r="U725">
        <f t="shared" si="23"/>
        <v>1</v>
      </c>
    </row>
    <row r="726" spans="8:21" ht="16" x14ac:dyDescent="0.2">
      <c r="H726" s="22"/>
      <c r="I726" s="22"/>
      <c r="J726" s="22"/>
      <c r="M726" s="17"/>
      <c r="N726" s="26">
        <f>((G726-1)*(1-(IF(H726="no",0,'results log'!$B$3)))+1)</f>
        <v>5.0000000000000044E-2</v>
      </c>
      <c r="O726" s="26">
        <f t="shared" si="24"/>
        <v>0</v>
      </c>
      <c r="P726" s="28">
        <f>IF(ISBLANK(M726),,IF(ISBLANK(F726),,(IF(M726="WON-EW",((((F726-1)*J726)*'results log'!$B$2)+('results log'!$B$2*(F726-1))),IF(M726="WON",((((F726-1)*J726)*'results log'!$B$2)+('results log'!$B$2*(F726-1))),IF(M726="PLACED",((((F726-1)*J726)*'results log'!$B$2)-'results log'!$B$2),IF(J726=0,-'results log'!$B$2,IF(J726=0,-'results log'!$B$2,-('results log'!$B$2*2)))))))*E726))</f>
        <v>0</v>
      </c>
      <c r="Q726" s="27">
        <f>IF(ISBLANK(M726),,IF(ISBLANK(G726),,(IF(M726="WON-EW",((((N726-1)*J726)*'results log'!$B$2)+('results log'!$B$2*(N726-1))),IF(M726="WON",((((N726-1)*J726)*'results log'!$B$2)+('results log'!$B$2*(N726-1))),IF(M726="PLACED",((((N726-1)*J726)*'results log'!$B$2)-'results log'!$B$2),IF(J726=0,-'results log'!$B$2,IF(J726=0,-'results log'!$B$2,-('results log'!$B$2*2)))))))*E726))</f>
        <v>0</v>
      </c>
      <c r="R726" s="27">
        <f>IF(ISBLANK(M726),,IF(U726&lt;&gt;1,((IF(M726="WON-EW",(((K726-1)*'results log'!$B$2)*(1-$B$3))+(((L726-1)*'results log'!$B$2)*(1-$B$3)),IF(M726="WON",(((K726-1)*'results log'!$B$2)*(1-$B$3)),IF(M726="PLACED",(((L726-1)*'results log'!$B$2)*(1-$B$3))-'results log'!$B$2,IF(J726=0,-'results log'!$B$2,-('results log'!$B$2*2))))))*E726),0))</f>
        <v>0</v>
      </c>
      <c r="U726">
        <f t="shared" si="23"/>
        <v>1</v>
      </c>
    </row>
    <row r="727" spans="8:21" ht="16" x14ac:dyDescent="0.2">
      <c r="H727" s="22"/>
      <c r="I727" s="22"/>
      <c r="J727" s="22"/>
      <c r="M727" s="17"/>
      <c r="N727" s="26">
        <f>((G727-1)*(1-(IF(H727="no",0,'results log'!$B$3)))+1)</f>
        <v>5.0000000000000044E-2</v>
      </c>
      <c r="O727" s="26">
        <f t="shared" si="24"/>
        <v>0</v>
      </c>
      <c r="P727" s="28">
        <f>IF(ISBLANK(M727),,IF(ISBLANK(F727),,(IF(M727="WON-EW",((((F727-1)*J727)*'results log'!$B$2)+('results log'!$B$2*(F727-1))),IF(M727="WON",((((F727-1)*J727)*'results log'!$B$2)+('results log'!$B$2*(F727-1))),IF(M727="PLACED",((((F727-1)*J727)*'results log'!$B$2)-'results log'!$B$2),IF(J727=0,-'results log'!$B$2,IF(J727=0,-'results log'!$B$2,-('results log'!$B$2*2)))))))*E727))</f>
        <v>0</v>
      </c>
      <c r="Q727" s="27">
        <f>IF(ISBLANK(M727),,IF(ISBLANK(G727),,(IF(M727="WON-EW",((((N727-1)*J727)*'results log'!$B$2)+('results log'!$B$2*(N727-1))),IF(M727="WON",((((N727-1)*J727)*'results log'!$B$2)+('results log'!$B$2*(N727-1))),IF(M727="PLACED",((((N727-1)*J727)*'results log'!$B$2)-'results log'!$B$2),IF(J727=0,-'results log'!$B$2,IF(J727=0,-'results log'!$B$2,-('results log'!$B$2*2)))))))*E727))</f>
        <v>0</v>
      </c>
      <c r="R727" s="27">
        <f>IF(ISBLANK(M727),,IF(U727&lt;&gt;1,((IF(M727="WON-EW",(((K727-1)*'results log'!$B$2)*(1-$B$3))+(((L727-1)*'results log'!$B$2)*(1-$B$3)),IF(M727="WON",(((K727-1)*'results log'!$B$2)*(1-$B$3)),IF(M727="PLACED",(((L727-1)*'results log'!$B$2)*(1-$B$3))-'results log'!$B$2,IF(J727=0,-'results log'!$B$2,-('results log'!$B$2*2))))))*E727),0))</f>
        <v>0</v>
      </c>
      <c r="U727">
        <f t="shared" si="23"/>
        <v>1</v>
      </c>
    </row>
    <row r="728" spans="8:21" ht="16" x14ac:dyDescent="0.2">
      <c r="H728" s="22"/>
      <c r="I728" s="22"/>
      <c r="J728" s="22"/>
      <c r="M728" s="17"/>
      <c r="N728" s="26">
        <f>((G728-1)*(1-(IF(H728="no",0,'results log'!$B$3)))+1)</f>
        <v>5.0000000000000044E-2</v>
      </c>
      <c r="O728" s="26">
        <f t="shared" si="24"/>
        <v>0</v>
      </c>
      <c r="P728" s="28">
        <f>IF(ISBLANK(M728),,IF(ISBLANK(F728),,(IF(M728="WON-EW",((((F728-1)*J728)*'results log'!$B$2)+('results log'!$B$2*(F728-1))),IF(M728="WON",((((F728-1)*J728)*'results log'!$B$2)+('results log'!$B$2*(F728-1))),IF(M728="PLACED",((((F728-1)*J728)*'results log'!$B$2)-'results log'!$B$2),IF(J728=0,-'results log'!$B$2,IF(J728=0,-'results log'!$B$2,-('results log'!$B$2*2)))))))*E728))</f>
        <v>0</v>
      </c>
      <c r="Q728" s="27">
        <f>IF(ISBLANK(M728),,IF(ISBLANK(G728),,(IF(M728="WON-EW",((((N728-1)*J728)*'results log'!$B$2)+('results log'!$B$2*(N728-1))),IF(M728="WON",((((N728-1)*J728)*'results log'!$B$2)+('results log'!$B$2*(N728-1))),IF(M728="PLACED",((((N728-1)*J728)*'results log'!$B$2)-'results log'!$B$2),IF(J728=0,-'results log'!$B$2,IF(J728=0,-'results log'!$B$2,-('results log'!$B$2*2)))))))*E728))</f>
        <v>0</v>
      </c>
      <c r="R728" s="27">
        <f>IF(ISBLANK(M728),,IF(U728&lt;&gt;1,((IF(M728="WON-EW",(((K728-1)*'results log'!$B$2)*(1-$B$3))+(((L728-1)*'results log'!$B$2)*(1-$B$3)),IF(M728="WON",(((K728-1)*'results log'!$B$2)*(1-$B$3)),IF(M728="PLACED",(((L728-1)*'results log'!$B$2)*(1-$B$3))-'results log'!$B$2,IF(J728=0,-'results log'!$B$2,-('results log'!$B$2*2))))))*E728),0))</f>
        <v>0</v>
      </c>
      <c r="U728">
        <f t="shared" si="23"/>
        <v>1</v>
      </c>
    </row>
    <row r="729" spans="8:21" ht="16" x14ac:dyDescent="0.2">
      <c r="H729" s="22"/>
      <c r="I729" s="22"/>
      <c r="J729" s="22"/>
      <c r="M729" s="17"/>
      <c r="N729" s="26">
        <f>((G729-1)*(1-(IF(H729="no",0,'results log'!$B$3)))+1)</f>
        <v>5.0000000000000044E-2</v>
      </c>
      <c r="O729" s="26">
        <f t="shared" si="24"/>
        <v>0</v>
      </c>
      <c r="P729" s="28">
        <f>IF(ISBLANK(M729),,IF(ISBLANK(F729),,(IF(M729="WON-EW",((((F729-1)*J729)*'results log'!$B$2)+('results log'!$B$2*(F729-1))),IF(M729="WON",((((F729-1)*J729)*'results log'!$B$2)+('results log'!$B$2*(F729-1))),IF(M729="PLACED",((((F729-1)*J729)*'results log'!$B$2)-'results log'!$B$2),IF(J729=0,-'results log'!$B$2,IF(J729=0,-'results log'!$B$2,-('results log'!$B$2*2)))))))*E729))</f>
        <v>0</v>
      </c>
      <c r="Q729" s="27">
        <f>IF(ISBLANK(M729),,IF(ISBLANK(G729),,(IF(M729="WON-EW",((((N729-1)*J729)*'results log'!$B$2)+('results log'!$B$2*(N729-1))),IF(M729="WON",((((N729-1)*J729)*'results log'!$B$2)+('results log'!$B$2*(N729-1))),IF(M729="PLACED",((((N729-1)*J729)*'results log'!$B$2)-'results log'!$B$2),IF(J729=0,-'results log'!$B$2,IF(J729=0,-'results log'!$B$2,-('results log'!$B$2*2)))))))*E729))</f>
        <v>0</v>
      </c>
      <c r="R729" s="27">
        <f>IF(ISBLANK(M729),,IF(U729&lt;&gt;1,((IF(M729="WON-EW",(((K729-1)*'results log'!$B$2)*(1-$B$3))+(((L729-1)*'results log'!$B$2)*(1-$B$3)),IF(M729="WON",(((K729-1)*'results log'!$B$2)*(1-$B$3)),IF(M729="PLACED",(((L729-1)*'results log'!$B$2)*(1-$B$3))-'results log'!$B$2,IF(J729=0,-'results log'!$B$2,-('results log'!$B$2*2))))))*E729),0))</f>
        <v>0</v>
      </c>
      <c r="U729">
        <f t="shared" si="23"/>
        <v>1</v>
      </c>
    </row>
    <row r="730" spans="8:21" ht="16" x14ac:dyDescent="0.2">
      <c r="H730" s="22"/>
      <c r="I730" s="22"/>
      <c r="J730" s="22"/>
      <c r="M730" s="17"/>
      <c r="N730" s="26">
        <f>((G730-1)*(1-(IF(H730="no",0,'results log'!$B$3)))+1)</f>
        <v>5.0000000000000044E-2</v>
      </c>
      <c r="O730" s="26">
        <f t="shared" si="24"/>
        <v>0</v>
      </c>
      <c r="P730" s="28">
        <f>IF(ISBLANK(M730),,IF(ISBLANK(F730),,(IF(M730="WON-EW",((((F730-1)*J730)*'results log'!$B$2)+('results log'!$B$2*(F730-1))),IF(M730="WON",((((F730-1)*J730)*'results log'!$B$2)+('results log'!$B$2*(F730-1))),IF(M730="PLACED",((((F730-1)*J730)*'results log'!$B$2)-'results log'!$B$2),IF(J730=0,-'results log'!$B$2,IF(J730=0,-'results log'!$B$2,-('results log'!$B$2*2)))))))*E730))</f>
        <v>0</v>
      </c>
      <c r="Q730" s="27">
        <f>IF(ISBLANK(M730),,IF(ISBLANK(G730),,(IF(M730="WON-EW",((((N730-1)*J730)*'results log'!$B$2)+('results log'!$B$2*(N730-1))),IF(M730="WON",((((N730-1)*J730)*'results log'!$B$2)+('results log'!$B$2*(N730-1))),IF(M730="PLACED",((((N730-1)*J730)*'results log'!$B$2)-'results log'!$B$2),IF(J730=0,-'results log'!$B$2,IF(J730=0,-'results log'!$B$2,-('results log'!$B$2*2)))))))*E730))</f>
        <v>0</v>
      </c>
      <c r="R730" s="27">
        <f>IF(ISBLANK(M730),,IF(U730&lt;&gt;1,((IF(M730="WON-EW",(((K730-1)*'results log'!$B$2)*(1-$B$3))+(((L730-1)*'results log'!$B$2)*(1-$B$3)),IF(M730="WON",(((K730-1)*'results log'!$B$2)*(1-$B$3)),IF(M730="PLACED",(((L730-1)*'results log'!$B$2)*(1-$B$3))-'results log'!$B$2,IF(J730=0,-'results log'!$B$2,-('results log'!$B$2*2))))))*E730),0))</f>
        <v>0</v>
      </c>
      <c r="U730">
        <f t="shared" si="23"/>
        <v>1</v>
      </c>
    </row>
    <row r="731" spans="8:21" ht="16" x14ac:dyDescent="0.2">
      <c r="H731" s="22"/>
      <c r="I731" s="22"/>
      <c r="J731" s="22"/>
      <c r="M731" s="17"/>
      <c r="N731" s="26">
        <f>((G731-1)*(1-(IF(H731="no",0,'results log'!$B$3)))+1)</f>
        <v>5.0000000000000044E-2</v>
      </c>
      <c r="O731" s="26">
        <f t="shared" si="24"/>
        <v>0</v>
      </c>
      <c r="P731" s="28">
        <f>IF(ISBLANK(M731),,IF(ISBLANK(F731),,(IF(M731="WON-EW",((((F731-1)*J731)*'results log'!$B$2)+('results log'!$B$2*(F731-1))),IF(M731="WON",((((F731-1)*J731)*'results log'!$B$2)+('results log'!$B$2*(F731-1))),IF(M731="PLACED",((((F731-1)*J731)*'results log'!$B$2)-'results log'!$B$2),IF(J731=0,-'results log'!$B$2,IF(J731=0,-'results log'!$B$2,-('results log'!$B$2*2)))))))*E731))</f>
        <v>0</v>
      </c>
      <c r="Q731" s="27">
        <f>IF(ISBLANK(M731),,IF(ISBLANK(G731),,(IF(M731="WON-EW",((((N731-1)*J731)*'results log'!$B$2)+('results log'!$B$2*(N731-1))),IF(M731="WON",((((N731-1)*J731)*'results log'!$B$2)+('results log'!$B$2*(N731-1))),IF(M731="PLACED",((((N731-1)*J731)*'results log'!$B$2)-'results log'!$B$2),IF(J731=0,-'results log'!$B$2,IF(J731=0,-'results log'!$B$2,-('results log'!$B$2*2)))))))*E731))</f>
        <v>0</v>
      </c>
      <c r="R731" s="27">
        <f>IF(ISBLANK(M731),,IF(U731&lt;&gt;1,((IF(M731="WON-EW",(((K731-1)*'results log'!$B$2)*(1-$B$3))+(((L731-1)*'results log'!$B$2)*(1-$B$3)),IF(M731="WON",(((K731-1)*'results log'!$B$2)*(1-$B$3)),IF(M731="PLACED",(((L731-1)*'results log'!$B$2)*(1-$B$3))-'results log'!$B$2,IF(J731=0,-'results log'!$B$2,-('results log'!$B$2*2))))))*E731),0))</f>
        <v>0</v>
      </c>
      <c r="U731">
        <f t="shared" si="23"/>
        <v>1</v>
      </c>
    </row>
    <row r="732" spans="8:21" ht="16" x14ac:dyDescent="0.2">
      <c r="H732" s="22"/>
      <c r="I732" s="22"/>
      <c r="J732" s="22"/>
      <c r="M732" s="17"/>
      <c r="N732" s="26">
        <f>((G732-1)*(1-(IF(H732="no",0,'results log'!$B$3)))+1)</f>
        <v>5.0000000000000044E-2</v>
      </c>
      <c r="O732" s="26">
        <f t="shared" si="24"/>
        <v>0</v>
      </c>
      <c r="P732" s="28">
        <f>IF(ISBLANK(M732),,IF(ISBLANK(F732),,(IF(M732="WON-EW",((((F732-1)*J732)*'results log'!$B$2)+('results log'!$B$2*(F732-1))),IF(M732="WON",((((F732-1)*J732)*'results log'!$B$2)+('results log'!$B$2*(F732-1))),IF(M732="PLACED",((((F732-1)*J732)*'results log'!$B$2)-'results log'!$B$2),IF(J732=0,-'results log'!$B$2,IF(J732=0,-'results log'!$B$2,-('results log'!$B$2*2)))))))*E732))</f>
        <v>0</v>
      </c>
      <c r="Q732" s="27">
        <f>IF(ISBLANK(M732),,IF(ISBLANK(G732),,(IF(M732="WON-EW",((((N732-1)*J732)*'results log'!$B$2)+('results log'!$B$2*(N732-1))),IF(M732="WON",((((N732-1)*J732)*'results log'!$B$2)+('results log'!$B$2*(N732-1))),IF(M732="PLACED",((((N732-1)*J732)*'results log'!$B$2)-'results log'!$B$2),IF(J732=0,-'results log'!$B$2,IF(J732=0,-'results log'!$B$2,-('results log'!$B$2*2)))))))*E732))</f>
        <v>0</v>
      </c>
      <c r="R732" s="27">
        <f>IF(ISBLANK(M732),,IF(U732&lt;&gt;1,((IF(M732="WON-EW",(((K732-1)*'results log'!$B$2)*(1-$B$3))+(((L732-1)*'results log'!$B$2)*(1-$B$3)),IF(M732="WON",(((K732-1)*'results log'!$B$2)*(1-$B$3)),IF(M732="PLACED",(((L732-1)*'results log'!$B$2)*(1-$B$3))-'results log'!$B$2,IF(J732=0,-'results log'!$B$2,-('results log'!$B$2*2))))))*E732),0))</f>
        <v>0</v>
      </c>
      <c r="U732">
        <f t="shared" si="23"/>
        <v>1</v>
      </c>
    </row>
    <row r="733" spans="8:21" ht="16" x14ac:dyDescent="0.2">
      <c r="H733" s="22"/>
      <c r="I733" s="22"/>
      <c r="J733" s="22"/>
      <c r="M733" s="17"/>
      <c r="N733" s="26">
        <f>((G733-1)*(1-(IF(H733="no",0,'results log'!$B$3)))+1)</f>
        <v>5.0000000000000044E-2</v>
      </c>
      <c r="O733" s="26">
        <f t="shared" si="24"/>
        <v>0</v>
      </c>
      <c r="P733" s="28">
        <f>IF(ISBLANK(M733),,IF(ISBLANK(F733),,(IF(M733="WON-EW",((((F733-1)*J733)*'results log'!$B$2)+('results log'!$B$2*(F733-1))),IF(M733="WON",((((F733-1)*J733)*'results log'!$B$2)+('results log'!$B$2*(F733-1))),IF(M733="PLACED",((((F733-1)*J733)*'results log'!$B$2)-'results log'!$B$2),IF(J733=0,-'results log'!$B$2,IF(J733=0,-'results log'!$B$2,-('results log'!$B$2*2)))))))*E733))</f>
        <v>0</v>
      </c>
      <c r="Q733" s="27">
        <f>IF(ISBLANK(M733),,IF(ISBLANK(G733),,(IF(M733="WON-EW",((((N733-1)*J733)*'results log'!$B$2)+('results log'!$B$2*(N733-1))),IF(M733="WON",((((N733-1)*J733)*'results log'!$B$2)+('results log'!$B$2*(N733-1))),IF(M733="PLACED",((((N733-1)*J733)*'results log'!$B$2)-'results log'!$B$2),IF(J733=0,-'results log'!$B$2,IF(J733=0,-'results log'!$B$2,-('results log'!$B$2*2)))))))*E733))</f>
        <v>0</v>
      </c>
      <c r="R733" s="27">
        <f>IF(ISBLANK(M733),,IF(U733&lt;&gt;1,((IF(M733="WON-EW",(((K733-1)*'results log'!$B$2)*(1-$B$3))+(((L733-1)*'results log'!$B$2)*(1-$B$3)),IF(M733="WON",(((K733-1)*'results log'!$B$2)*(1-$B$3)),IF(M733="PLACED",(((L733-1)*'results log'!$B$2)*(1-$B$3))-'results log'!$B$2,IF(J733=0,-'results log'!$B$2,-('results log'!$B$2*2))))))*E733),0))</f>
        <v>0</v>
      </c>
      <c r="U733">
        <f t="shared" si="23"/>
        <v>1</v>
      </c>
    </row>
    <row r="734" spans="8:21" ht="16" x14ac:dyDescent="0.2">
      <c r="H734" s="22"/>
      <c r="I734" s="22"/>
      <c r="J734" s="22"/>
      <c r="M734" s="17"/>
      <c r="N734" s="26">
        <f>((G734-1)*(1-(IF(H734="no",0,'results log'!$B$3)))+1)</f>
        <v>5.0000000000000044E-2</v>
      </c>
      <c r="O734" s="26">
        <f t="shared" si="24"/>
        <v>0</v>
      </c>
      <c r="P734" s="28">
        <f>IF(ISBLANK(M734),,IF(ISBLANK(F734),,(IF(M734="WON-EW",((((F734-1)*J734)*'results log'!$B$2)+('results log'!$B$2*(F734-1))),IF(M734="WON",((((F734-1)*J734)*'results log'!$B$2)+('results log'!$B$2*(F734-1))),IF(M734="PLACED",((((F734-1)*J734)*'results log'!$B$2)-'results log'!$B$2),IF(J734=0,-'results log'!$B$2,IF(J734=0,-'results log'!$B$2,-('results log'!$B$2*2)))))))*E734))</f>
        <v>0</v>
      </c>
      <c r="Q734" s="27">
        <f>IF(ISBLANK(M734),,IF(ISBLANK(G734),,(IF(M734="WON-EW",((((N734-1)*J734)*'results log'!$B$2)+('results log'!$B$2*(N734-1))),IF(M734="WON",((((N734-1)*J734)*'results log'!$B$2)+('results log'!$B$2*(N734-1))),IF(M734="PLACED",((((N734-1)*J734)*'results log'!$B$2)-'results log'!$B$2),IF(J734=0,-'results log'!$B$2,IF(J734=0,-'results log'!$B$2,-('results log'!$B$2*2)))))))*E734))</f>
        <v>0</v>
      </c>
      <c r="R734" s="27">
        <f>IF(ISBLANK(M734),,IF(U734&lt;&gt;1,((IF(M734="WON-EW",(((K734-1)*'results log'!$B$2)*(1-$B$3))+(((L734-1)*'results log'!$B$2)*(1-$B$3)),IF(M734="WON",(((K734-1)*'results log'!$B$2)*(1-$B$3)),IF(M734="PLACED",(((L734-1)*'results log'!$B$2)*(1-$B$3))-'results log'!$B$2,IF(J734=0,-'results log'!$B$2,-('results log'!$B$2*2))))))*E734),0))</f>
        <v>0</v>
      </c>
      <c r="U734">
        <f t="shared" si="23"/>
        <v>1</v>
      </c>
    </row>
    <row r="735" spans="8:21" ht="16" x14ac:dyDescent="0.2">
      <c r="H735" s="22"/>
      <c r="I735" s="22"/>
      <c r="J735" s="22"/>
      <c r="M735" s="17"/>
      <c r="N735" s="26">
        <f>((G735-1)*(1-(IF(H735="no",0,'results log'!$B$3)))+1)</f>
        <v>5.0000000000000044E-2</v>
      </c>
      <c r="O735" s="26">
        <f t="shared" si="24"/>
        <v>0</v>
      </c>
      <c r="P735" s="28">
        <f>IF(ISBLANK(M735),,IF(ISBLANK(F735),,(IF(M735="WON-EW",((((F735-1)*J735)*'results log'!$B$2)+('results log'!$B$2*(F735-1))),IF(M735="WON",((((F735-1)*J735)*'results log'!$B$2)+('results log'!$B$2*(F735-1))),IF(M735="PLACED",((((F735-1)*J735)*'results log'!$B$2)-'results log'!$B$2),IF(J735=0,-'results log'!$B$2,IF(J735=0,-'results log'!$B$2,-('results log'!$B$2*2)))))))*E735))</f>
        <v>0</v>
      </c>
      <c r="Q735" s="27">
        <f>IF(ISBLANK(M735),,IF(ISBLANK(G735),,(IF(M735="WON-EW",((((N735-1)*J735)*'results log'!$B$2)+('results log'!$B$2*(N735-1))),IF(M735="WON",((((N735-1)*J735)*'results log'!$B$2)+('results log'!$B$2*(N735-1))),IF(M735="PLACED",((((N735-1)*J735)*'results log'!$B$2)-'results log'!$B$2),IF(J735=0,-'results log'!$B$2,IF(J735=0,-'results log'!$B$2,-('results log'!$B$2*2)))))))*E735))</f>
        <v>0</v>
      </c>
      <c r="R735" s="27">
        <f>IF(ISBLANK(M735),,IF(U735&lt;&gt;1,((IF(M735="WON-EW",(((K735-1)*'results log'!$B$2)*(1-$B$3))+(((L735-1)*'results log'!$B$2)*(1-$B$3)),IF(M735="WON",(((K735-1)*'results log'!$B$2)*(1-$B$3)),IF(M735="PLACED",(((L735-1)*'results log'!$B$2)*(1-$B$3))-'results log'!$B$2,IF(J735=0,-'results log'!$B$2,-('results log'!$B$2*2))))))*E735),0))</f>
        <v>0</v>
      </c>
      <c r="U735">
        <f t="shared" si="23"/>
        <v>1</v>
      </c>
    </row>
    <row r="736" spans="8:21" ht="16" x14ac:dyDescent="0.2">
      <c r="H736" s="22"/>
      <c r="I736" s="22"/>
      <c r="J736" s="22"/>
      <c r="M736" s="17"/>
      <c r="N736" s="26">
        <f>((G736-1)*(1-(IF(H736="no",0,'results log'!$B$3)))+1)</f>
        <v>5.0000000000000044E-2</v>
      </c>
      <c r="O736" s="26">
        <f t="shared" si="24"/>
        <v>0</v>
      </c>
      <c r="P736" s="28">
        <f>IF(ISBLANK(M736),,IF(ISBLANK(F736),,(IF(M736="WON-EW",((((F736-1)*J736)*'results log'!$B$2)+('results log'!$B$2*(F736-1))),IF(M736="WON",((((F736-1)*J736)*'results log'!$B$2)+('results log'!$B$2*(F736-1))),IF(M736="PLACED",((((F736-1)*J736)*'results log'!$B$2)-'results log'!$B$2),IF(J736=0,-'results log'!$B$2,IF(J736=0,-'results log'!$B$2,-('results log'!$B$2*2)))))))*E736))</f>
        <v>0</v>
      </c>
      <c r="Q736" s="27">
        <f>IF(ISBLANK(M736),,IF(ISBLANK(G736),,(IF(M736="WON-EW",((((N736-1)*J736)*'results log'!$B$2)+('results log'!$B$2*(N736-1))),IF(M736="WON",((((N736-1)*J736)*'results log'!$B$2)+('results log'!$B$2*(N736-1))),IF(M736="PLACED",((((N736-1)*J736)*'results log'!$B$2)-'results log'!$B$2),IF(J736=0,-'results log'!$B$2,IF(J736=0,-'results log'!$B$2,-('results log'!$B$2*2)))))))*E736))</f>
        <v>0</v>
      </c>
      <c r="R736" s="27">
        <f>IF(ISBLANK(M736),,IF(U736&lt;&gt;1,((IF(M736="WON-EW",(((K736-1)*'results log'!$B$2)*(1-$B$3))+(((L736-1)*'results log'!$B$2)*(1-$B$3)),IF(M736="WON",(((K736-1)*'results log'!$B$2)*(1-$B$3)),IF(M736="PLACED",(((L736-1)*'results log'!$B$2)*(1-$B$3))-'results log'!$B$2,IF(J736=0,-'results log'!$B$2,-('results log'!$B$2*2))))))*E736),0))</f>
        <v>0</v>
      </c>
      <c r="U736">
        <f t="shared" si="23"/>
        <v>1</v>
      </c>
    </row>
    <row r="737" spans="8:21" ht="16" x14ac:dyDescent="0.2">
      <c r="H737" s="22"/>
      <c r="I737" s="22"/>
      <c r="J737" s="22"/>
      <c r="M737" s="17"/>
      <c r="N737" s="26">
        <f>((G737-1)*(1-(IF(H737="no",0,'results log'!$B$3)))+1)</f>
        <v>5.0000000000000044E-2</v>
      </c>
      <c r="O737" s="26">
        <f t="shared" si="24"/>
        <v>0</v>
      </c>
      <c r="P737" s="28">
        <f>IF(ISBLANK(M737),,IF(ISBLANK(F737),,(IF(M737="WON-EW",((((F737-1)*J737)*'results log'!$B$2)+('results log'!$B$2*(F737-1))),IF(M737="WON",((((F737-1)*J737)*'results log'!$B$2)+('results log'!$B$2*(F737-1))),IF(M737="PLACED",((((F737-1)*J737)*'results log'!$B$2)-'results log'!$B$2),IF(J737=0,-'results log'!$B$2,IF(J737=0,-'results log'!$B$2,-('results log'!$B$2*2)))))))*E737))</f>
        <v>0</v>
      </c>
      <c r="Q737" s="27">
        <f>IF(ISBLANK(M737),,IF(ISBLANK(G737),,(IF(M737="WON-EW",((((N737-1)*J737)*'results log'!$B$2)+('results log'!$B$2*(N737-1))),IF(M737="WON",((((N737-1)*J737)*'results log'!$B$2)+('results log'!$B$2*(N737-1))),IF(M737="PLACED",((((N737-1)*J737)*'results log'!$B$2)-'results log'!$B$2),IF(J737=0,-'results log'!$B$2,IF(J737=0,-'results log'!$B$2,-('results log'!$B$2*2)))))))*E737))</f>
        <v>0</v>
      </c>
      <c r="R737" s="27">
        <f>IF(ISBLANK(M737),,IF(U737&lt;&gt;1,((IF(M737="WON-EW",(((K737-1)*'results log'!$B$2)*(1-$B$3))+(((L737-1)*'results log'!$B$2)*(1-$B$3)),IF(M737="WON",(((K737-1)*'results log'!$B$2)*(1-$B$3)),IF(M737="PLACED",(((L737-1)*'results log'!$B$2)*(1-$B$3))-'results log'!$B$2,IF(J737=0,-'results log'!$B$2,-('results log'!$B$2*2))))))*E737),0))</f>
        <v>0</v>
      </c>
      <c r="U737">
        <f t="shared" si="23"/>
        <v>1</v>
      </c>
    </row>
    <row r="738" spans="8:21" ht="16" x14ac:dyDescent="0.2">
      <c r="H738" s="22"/>
      <c r="I738" s="22"/>
      <c r="J738" s="22"/>
      <c r="M738" s="17"/>
      <c r="N738" s="26">
        <f>((G738-1)*(1-(IF(H738="no",0,'results log'!$B$3)))+1)</f>
        <v>5.0000000000000044E-2</v>
      </c>
      <c r="O738" s="26">
        <f t="shared" si="24"/>
        <v>0</v>
      </c>
      <c r="P738" s="28">
        <f>IF(ISBLANK(M738),,IF(ISBLANK(F738),,(IF(M738="WON-EW",((((F738-1)*J738)*'results log'!$B$2)+('results log'!$B$2*(F738-1))),IF(M738="WON",((((F738-1)*J738)*'results log'!$B$2)+('results log'!$B$2*(F738-1))),IF(M738="PLACED",((((F738-1)*J738)*'results log'!$B$2)-'results log'!$B$2),IF(J738=0,-'results log'!$B$2,IF(J738=0,-'results log'!$B$2,-('results log'!$B$2*2)))))))*E738))</f>
        <v>0</v>
      </c>
      <c r="Q738" s="27">
        <f>IF(ISBLANK(M738),,IF(ISBLANK(G738),,(IF(M738="WON-EW",((((N738-1)*J738)*'results log'!$B$2)+('results log'!$B$2*(N738-1))),IF(M738="WON",((((N738-1)*J738)*'results log'!$B$2)+('results log'!$B$2*(N738-1))),IF(M738="PLACED",((((N738-1)*J738)*'results log'!$B$2)-'results log'!$B$2),IF(J738=0,-'results log'!$B$2,IF(J738=0,-'results log'!$B$2,-('results log'!$B$2*2)))))))*E738))</f>
        <v>0</v>
      </c>
      <c r="R738" s="27">
        <f>IF(ISBLANK(M738),,IF(U738&lt;&gt;1,((IF(M738="WON-EW",(((K738-1)*'results log'!$B$2)*(1-$B$3))+(((L738-1)*'results log'!$B$2)*(1-$B$3)),IF(M738="WON",(((K738-1)*'results log'!$B$2)*(1-$B$3)),IF(M738="PLACED",(((L738-1)*'results log'!$B$2)*(1-$B$3))-'results log'!$B$2,IF(J738=0,-'results log'!$B$2,-('results log'!$B$2*2))))))*E738),0))</f>
        <v>0</v>
      </c>
      <c r="U738">
        <f t="shared" si="23"/>
        <v>1</v>
      </c>
    </row>
    <row r="739" spans="8:21" ht="16" x14ac:dyDescent="0.2">
      <c r="H739" s="22"/>
      <c r="I739" s="22"/>
      <c r="J739" s="22"/>
      <c r="M739" s="17"/>
      <c r="N739" s="26">
        <f>((G739-1)*(1-(IF(H739="no",0,'results log'!$B$3)))+1)</f>
        <v>5.0000000000000044E-2</v>
      </c>
      <c r="O739" s="26">
        <f t="shared" si="24"/>
        <v>0</v>
      </c>
      <c r="P739" s="28">
        <f>IF(ISBLANK(M739),,IF(ISBLANK(F739),,(IF(M739="WON-EW",((((F739-1)*J739)*'results log'!$B$2)+('results log'!$B$2*(F739-1))),IF(M739="WON",((((F739-1)*J739)*'results log'!$B$2)+('results log'!$B$2*(F739-1))),IF(M739="PLACED",((((F739-1)*J739)*'results log'!$B$2)-'results log'!$B$2),IF(J739=0,-'results log'!$B$2,IF(J739=0,-'results log'!$B$2,-('results log'!$B$2*2)))))))*E739))</f>
        <v>0</v>
      </c>
      <c r="Q739" s="27">
        <f>IF(ISBLANK(M739),,IF(ISBLANK(G739),,(IF(M739="WON-EW",((((N739-1)*J739)*'results log'!$B$2)+('results log'!$B$2*(N739-1))),IF(M739="WON",((((N739-1)*J739)*'results log'!$B$2)+('results log'!$B$2*(N739-1))),IF(M739="PLACED",((((N739-1)*J739)*'results log'!$B$2)-'results log'!$B$2),IF(J739=0,-'results log'!$B$2,IF(J739=0,-'results log'!$B$2,-('results log'!$B$2*2)))))))*E739))</f>
        <v>0</v>
      </c>
      <c r="R739" s="27">
        <f>IF(ISBLANK(M739),,IF(U739&lt;&gt;1,((IF(M739="WON-EW",(((K739-1)*'results log'!$B$2)*(1-$B$3))+(((L739-1)*'results log'!$B$2)*(1-$B$3)),IF(M739="WON",(((K739-1)*'results log'!$B$2)*(1-$B$3)),IF(M739="PLACED",(((L739-1)*'results log'!$B$2)*(1-$B$3))-'results log'!$B$2,IF(J739=0,-'results log'!$B$2,-('results log'!$B$2*2))))))*E739),0))</f>
        <v>0</v>
      </c>
      <c r="U739">
        <f t="shared" si="23"/>
        <v>1</v>
      </c>
    </row>
    <row r="740" spans="8:21" ht="16" x14ac:dyDescent="0.2">
      <c r="H740" s="22"/>
      <c r="I740" s="22"/>
      <c r="J740" s="22"/>
      <c r="M740" s="17"/>
      <c r="N740" s="26">
        <f>((G740-1)*(1-(IF(H740="no",0,'results log'!$B$3)))+1)</f>
        <v>5.0000000000000044E-2</v>
      </c>
      <c r="O740" s="26">
        <f t="shared" si="24"/>
        <v>0</v>
      </c>
      <c r="P740" s="28">
        <f>IF(ISBLANK(M740),,IF(ISBLANK(F740),,(IF(M740="WON-EW",((((F740-1)*J740)*'results log'!$B$2)+('results log'!$B$2*(F740-1))),IF(M740="WON",((((F740-1)*J740)*'results log'!$B$2)+('results log'!$B$2*(F740-1))),IF(M740="PLACED",((((F740-1)*J740)*'results log'!$B$2)-'results log'!$B$2),IF(J740=0,-'results log'!$B$2,IF(J740=0,-'results log'!$B$2,-('results log'!$B$2*2)))))))*E740))</f>
        <v>0</v>
      </c>
      <c r="Q740" s="27">
        <f>IF(ISBLANK(M740),,IF(ISBLANK(G740),,(IF(M740="WON-EW",((((N740-1)*J740)*'results log'!$B$2)+('results log'!$B$2*(N740-1))),IF(M740="WON",((((N740-1)*J740)*'results log'!$B$2)+('results log'!$B$2*(N740-1))),IF(M740="PLACED",((((N740-1)*J740)*'results log'!$B$2)-'results log'!$B$2),IF(J740=0,-'results log'!$B$2,IF(J740=0,-'results log'!$B$2,-('results log'!$B$2*2)))))))*E740))</f>
        <v>0</v>
      </c>
      <c r="R740" s="27">
        <f>IF(ISBLANK(M740),,IF(U740&lt;&gt;1,((IF(M740="WON-EW",(((K740-1)*'results log'!$B$2)*(1-$B$3))+(((L740-1)*'results log'!$B$2)*(1-$B$3)),IF(M740="WON",(((K740-1)*'results log'!$B$2)*(1-$B$3)),IF(M740="PLACED",(((L740-1)*'results log'!$B$2)*(1-$B$3))-'results log'!$B$2,IF(J740=0,-'results log'!$B$2,-('results log'!$B$2*2))))))*E740),0))</f>
        <v>0</v>
      </c>
      <c r="U740">
        <f t="shared" si="23"/>
        <v>1</v>
      </c>
    </row>
    <row r="741" spans="8:21" ht="16" x14ac:dyDescent="0.2">
      <c r="H741" s="22"/>
      <c r="I741" s="22"/>
      <c r="J741" s="22"/>
      <c r="M741" s="17"/>
      <c r="N741" s="26">
        <f>((G741-1)*(1-(IF(H741="no",0,'results log'!$B$3)))+1)</f>
        <v>5.0000000000000044E-2</v>
      </c>
      <c r="O741" s="26">
        <f t="shared" si="24"/>
        <v>0</v>
      </c>
      <c r="P741" s="28">
        <f>IF(ISBLANK(M741),,IF(ISBLANK(F741),,(IF(M741="WON-EW",((((F741-1)*J741)*'results log'!$B$2)+('results log'!$B$2*(F741-1))),IF(M741="WON",((((F741-1)*J741)*'results log'!$B$2)+('results log'!$B$2*(F741-1))),IF(M741="PLACED",((((F741-1)*J741)*'results log'!$B$2)-'results log'!$B$2),IF(J741=0,-'results log'!$B$2,IF(J741=0,-'results log'!$B$2,-('results log'!$B$2*2)))))))*E741))</f>
        <v>0</v>
      </c>
      <c r="Q741" s="27">
        <f>IF(ISBLANK(M741),,IF(ISBLANK(G741),,(IF(M741="WON-EW",((((N741-1)*J741)*'results log'!$B$2)+('results log'!$B$2*(N741-1))),IF(M741="WON",((((N741-1)*J741)*'results log'!$B$2)+('results log'!$B$2*(N741-1))),IF(M741="PLACED",((((N741-1)*J741)*'results log'!$B$2)-'results log'!$B$2),IF(J741=0,-'results log'!$B$2,IF(J741=0,-'results log'!$B$2,-('results log'!$B$2*2)))))))*E741))</f>
        <v>0</v>
      </c>
      <c r="R741" s="27">
        <f>IF(ISBLANK(M741),,IF(U741&lt;&gt;1,((IF(M741="WON-EW",(((K741-1)*'results log'!$B$2)*(1-$B$3))+(((L741-1)*'results log'!$B$2)*(1-$B$3)),IF(M741="WON",(((K741-1)*'results log'!$B$2)*(1-$B$3)),IF(M741="PLACED",(((L741-1)*'results log'!$B$2)*(1-$B$3))-'results log'!$B$2,IF(J741=0,-'results log'!$B$2,-('results log'!$B$2*2))))))*E741),0))</f>
        <v>0</v>
      </c>
      <c r="U741">
        <f t="shared" si="23"/>
        <v>1</v>
      </c>
    </row>
    <row r="742" spans="8:21" ht="16" x14ac:dyDescent="0.2">
      <c r="H742" s="22"/>
      <c r="I742" s="22"/>
      <c r="J742" s="22"/>
      <c r="M742" s="17"/>
      <c r="N742" s="26">
        <f>((G742-1)*(1-(IF(H742="no",0,'results log'!$B$3)))+1)</f>
        <v>5.0000000000000044E-2</v>
      </c>
      <c r="O742" s="26">
        <f t="shared" si="24"/>
        <v>0</v>
      </c>
      <c r="P742" s="28">
        <f>IF(ISBLANK(M742),,IF(ISBLANK(F742),,(IF(M742="WON-EW",((((F742-1)*J742)*'results log'!$B$2)+('results log'!$B$2*(F742-1))),IF(M742="WON",((((F742-1)*J742)*'results log'!$B$2)+('results log'!$B$2*(F742-1))),IF(M742="PLACED",((((F742-1)*J742)*'results log'!$B$2)-'results log'!$B$2),IF(J742=0,-'results log'!$B$2,IF(J742=0,-'results log'!$B$2,-('results log'!$B$2*2)))))))*E742))</f>
        <v>0</v>
      </c>
      <c r="Q742" s="27">
        <f>IF(ISBLANK(M742),,IF(ISBLANK(G742),,(IF(M742="WON-EW",((((N742-1)*J742)*'results log'!$B$2)+('results log'!$B$2*(N742-1))),IF(M742="WON",((((N742-1)*J742)*'results log'!$B$2)+('results log'!$B$2*(N742-1))),IF(M742="PLACED",((((N742-1)*J742)*'results log'!$B$2)-'results log'!$B$2),IF(J742=0,-'results log'!$B$2,IF(J742=0,-'results log'!$B$2,-('results log'!$B$2*2)))))))*E742))</f>
        <v>0</v>
      </c>
      <c r="R742" s="27">
        <f>IF(ISBLANK(M742),,IF(U742&lt;&gt;1,((IF(M742="WON-EW",(((K742-1)*'results log'!$B$2)*(1-$B$3))+(((L742-1)*'results log'!$B$2)*(1-$B$3)),IF(M742="WON",(((K742-1)*'results log'!$B$2)*(1-$B$3)),IF(M742="PLACED",(((L742-1)*'results log'!$B$2)*(1-$B$3))-'results log'!$B$2,IF(J742=0,-'results log'!$B$2,-('results log'!$B$2*2))))))*E742),0))</f>
        <v>0</v>
      </c>
      <c r="U742">
        <f t="shared" si="23"/>
        <v>1</v>
      </c>
    </row>
    <row r="743" spans="8:21" ht="16" x14ac:dyDescent="0.2">
      <c r="H743" s="22"/>
      <c r="I743" s="22"/>
      <c r="J743" s="22"/>
      <c r="M743" s="17"/>
      <c r="N743" s="26">
        <f>((G743-1)*(1-(IF(H743="no",0,'results log'!$B$3)))+1)</f>
        <v>5.0000000000000044E-2</v>
      </c>
      <c r="O743" s="26">
        <f t="shared" si="24"/>
        <v>0</v>
      </c>
      <c r="P743" s="28">
        <f>IF(ISBLANK(M743),,IF(ISBLANK(F743),,(IF(M743="WON-EW",((((F743-1)*J743)*'results log'!$B$2)+('results log'!$B$2*(F743-1))),IF(M743="WON",((((F743-1)*J743)*'results log'!$B$2)+('results log'!$B$2*(F743-1))),IF(M743="PLACED",((((F743-1)*J743)*'results log'!$B$2)-'results log'!$B$2),IF(J743=0,-'results log'!$B$2,IF(J743=0,-'results log'!$B$2,-('results log'!$B$2*2)))))))*E743))</f>
        <v>0</v>
      </c>
      <c r="Q743" s="27">
        <f>IF(ISBLANK(M743),,IF(ISBLANK(G743),,(IF(M743="WON-EW",((((N743-1)*J743)*'results log'!$B$2)+('results log'!$B$2*(N743-1))),IF(M743="WON",((((N743-1)*J743)*'results log'!$B$2)+('results log'!$B$2*(N743-1))),IF(M743="PLACED",((((N743-1)*J743)*'results log'!$B$2)-'results log'!$B$2),IF(J743=0,-'results log'!$B$2,IF(J743=0,-'results log'!$B$2,-('results log'!$B$2*2)))))))*E743))</f>
        <v>0</v>
      </c>
      <c r="R743" s="27">
        <f>IF(ISBLANK(M743),,IF(U743&lt;&gt;1,((IF(M743="WON-EW",(((K743-1)*'results log'!$B$2)*(1-$B$3))+(((L743-1)*'results log'!$B$2)*(1-$B$3)),IF(M743="WON",(((K743-1)*'results log'!$B$2)*(1-$B$3)),IF(M743="PLACED",(((L743-1)*'results log'!$B$2)*(1-$B$3))-'results log'!$B$2,IF(J743=0,-'results log'!$B$2,-('results log'!$B$2*2))))))*E743),0))</f>
        <v>0</v>
      </c>
      <c r="U743">
        <f t="shared" si="23"/>
        <v>1</v>
      </c>
    </row>
    <row r="744" spans="8:21" ht="16" x14ac:dyDescent="0.2">
      <c r="H744" s="22"/>
      <c r="I744" s="22"/>
      <c r="J744" s="22"/>
      <c r="M744" s="17"/>
      <c r="N744" s="26">
        <f>((G744-1)*(1-(IF(H744="no",0,'results log'!$B$3)))+1)</f>
        <v>5.0000000000000044E-2</v>
      </c>
      <c r="O744" s="26">
        <f t="shared" si="24"/>
        <v>0</v>
      </c>
      <c r="P744" s="28">
        <f>IF(ISBLANK(M744),,IF(ISBLANK(F744),,(IF(M744="WON-EW",((((F744-1)*J744)*'results log'!$B$2)+('results log'!$B$2*(F744-1))),IF(M744="WON",((((F744-1)*J744)*'results log'!$B$2)+('results log'!$B$2*(F744-1))),IF(M744="PLACED",((((F744-1)*J744)*'results log'!$B$2)-'results log'!$B$2),IF(J744=0,-'results log'!$B$2,IF(J744=0,-'results log'!$B$2,-('results log'!$B$2*2)))))))*E744))</f>
        <v>0</v>
      </c>
      <c r="Q744" s="27">
        <f>IF(ISBLANK(M744),,IF(ISBLANK(G744),,(IF(M744="WON-EW",((((N744-1)*J744)*'results log'!$B$2)+('results log'!$B$2*(N744-1))),IF(M744="WON",((((N744-1)*J744)*'results log'!$B$2)+('results log'!$B$2*(N744-1))),IF(M744="PLACED",((((N744-1)*J744)*'results log'!$B$2)-'results log'!$B$2),IF(J744=0,-'results log'!$B$2,IF(J744=0,-'results log'!$B$2,-('results log'!$B$2*2)))))))*E744))</f>
        <v>0</v>
      </c>
      <c r="R744" s="27">
        <f>IF(ISBLANK(M744),,IF(U744&lt;&gt;1,((IF(M744="WON-EW",(((K744-1)*'results log'!$B$2)*(1-$B$3))+(((L744-1)*'results log'!$B$2)*(1-$B$3)),IF(M744="WON",(((K744-1)*'results log'!$B$2)*(1-$B$3)),IF(M744="PLACED",(((L744-1)*'results log'!$B$2)*(1-$B$3))-'results log'!$B$2,IF(J744=0,-'results log'!$B$2,-('results log'!$B$2*2))))))*E744),0))</f>
        <v>0</v>
      </c>
      <c r="U744">
        <f t="shared" si="23"/>
        <v>1</v>
      </c>
    </row>
    <row r="745" spans="8:21" ht="16" x14ac:dyDescent="0.2">
      <c r="H745" s="22"/>
      <c r="I745" s="22"/>
      <c r="J745" s="22"/>
      <c r="M745" s="17"/>
      <c r="N745" s="26">
        <f>((G745-1)*(1-(IF(H745="no",0,'results log'!$B$3)))+1)</f>
        <v>5.0000000000000044E-2</v>
      </c>
      <c r="O745" s="26">
        <f t="shared" si="24"/>
        <v>0</v>
      </c>
      <c r="P745" s="28">
        <f>IF(ISBLANK(M745),,IF(ISBLANK(F745),,(IF(M745="WON-EW",((((F745-1)*J745)*'results log'!$B$2)+('results log'!$B$2*(F745-1))),IF(M745="WON",((((F745-1)*J745)*'results log'!$B$2)+('results log'!$B$2*(F745-1))),IF(M745="PLACED",((((F745-1)*J745)*'results log'!$B$2)-'results log'!$B$2),IF(J745=0,-'results log'!$B$2,IF(J745=0,-'results log'!$B$2,-('results log'!$B$2*2)))))))*E745))</f>
        <v>0</v>
      </c>
      <c r="Q745" s="27">
        <f>IF(ISBLANK(M745),,IF(ISBLANK(G745),,(IF(M745="WON-EW",((((N745-1)*J745)*'results log'!$B$2)+('results log'!$B$2*(N745-1))),IF(M745="WON",((((N745-1)*J745)*'results log'!$B$2)+('results log'!$B$2*(N745-1))),IF(M745="PLACED",((((N745-1)*J745)*'results log'!$B$2)-'results log'!$B$2),IF(J745=0,-'results log'!$B$2,IF(J745=0,-'results log'!$B$2,-('results log'!$B$2*2)))))))*E745))</f>
        <v>0</v>
      </c>
      <c r="R745" s="27">
        <f>IF(ISBLANK(M745),,IF(U745&lt;&gt;1,((IF(M745="WON-EW",(((K745-1)*'results log'!$B$2)*(1-$B$3))+(((L745-1)*'results log'!$B$2)*(1-$B$3)),IF(M745="WON",(((K745-1)*'results log'!$B$2)*(1-$B$3)),IF(M745="PLACED",(((L745-1)*'results log'!$B$2)*(1-$B$3))-'results log'!$B$2,IF(J745=0,-'results log'!$B$2,-('results log'!$B$2*2))))))*E745),0))</f>
        <v>0</v>
      </c>
      <c r="U745">
        <f t="shared" si="23"/>
        <v>1</v>
      </c>
    </row>
    <row r="746" spans="8:21" ht="16" x14ac:dyDescent="0.2">
      <c r="H746" s="22"/>
      <c r="I746" s="22"/>
      <c r="J746" s="22"/>
      <c r="M746" s="17"/>
      <c r="N746" s="26">
        <f>((G746-1)*(1-(IF(H746="no",0,'results log'!$B$3)))+1)</f>
        <v>5.0000000000000044E-2</v>
      </c>
      <c r="O746" s="26">
        <f t="shared" si="24"/>
        <v>0</v>
      </c>
      <c r="P746" s="28">
        <f>IF(ISBLANK(M746),,IF(ISBLANK(F746),,(IF(M746="WON-EW",((((F746-1)*J746)*'results log'!$B$2)+('results log'!$B$2*(F746-1))),IF(M746="WON",((((F746-1)*J746)*'results log'!$B$2)+('results log'!$B$2*(F746-1))),IF(M746="PLACED",((((F746-1)*J746)*'results log'!$B$2)-'results log'!$B$2),IF(J746=0,-'results log'!$B$2,IF(J746=0,-'results log'!$B$2,-('results log'!$B$2*2)))))))*E746))</f>
        <v>0</v>
      </c>
      <c r="Q746" s="27">
        <f>IF(ISBLANK(M746),,IF(ISBLANK(G746),,(IF(M746="WON-EW",((((N746-1)*J746)*'results log'!$B$2)+('results log'!$B$2*(N746-1))),IF(M746="WON",((((N746-1)*J746)*'results log'!$B$2)+('results log'!$B$2*(N746-1))),IF(M746="PLACED",((((N746-1)*J746)*'results log'!$B$2)-'results log'!$B$2),IF(J746=0,-'results log'!$B$2,IF(J746=0,-'results log'!$B$2,-('results log'!$B$2*2)))))))*E746))</f>
        <v>0</v>
      </c>
      <c r="R746" s="27">
        <f>IF(ISBLANK(M746),,IF(U746&lt;&gt;1,((IF(M746="WON-EW",(((K746-1)*'results log'!$B$2)*(1-$B$3))+(((L746-1)*'results log'!$B$2)*(1-$B$3)),IF(M746="WON",(((K746-1)*'results log'!$B$2)*(1-$B$3)),IF(M746="PLACED",(((L746-1)*'results log'!$B$2)*(1-$B$3))-'results log'!$B$2,IF(J746=0,-'results log'!$B$2,-('results log'!$B$2*2))))))*E746),0))</f>
        <v>0</v>
      </c>
      <c r="U746">
        <f t="shared" si="23"/>
        <v>1</v>
      </c>
    </row>
    <row r="747" spans="8:21" ht="16" x14ac:dyDescent="0.2">
      <c r="H747" s="22"/>
      <c r="I747" s="22"/>
      <c r="J747" s="22"/>
      <c r="M747" s="17"/>
      <c r="N747" s="26">
        <f>((G747-1)*(1-(IF(H747="no",0,'results log'!$B$3)))+1)</f>
        <v>5.0000000000000044E-2</v>
      </c>
      <c r="O747" s="26">
        <f t="shared" si="24"/>
        <v>0</v>
      </c>
      <c r="P747" s="28">
        <f>IF(ISBLANK(M747),,IF(ISBLANK(F747),,(IF(M747="WON-EW",((((F747-1)*J747)*'results log'!$B$2)+('results log'!$B$2*(F747-1))),IF(M747="WON",((((F747-1)*J747)*'results log'!$B$2)+('results log'!$B$2*(F747-1))),IF(M747="PLACED",((((F747-1)*J747)*'results log'!$B$2)-'results log'!$B$2),IF(J747=0,-'results log'!$B$2,IF(J747=0,-'results log'!$B$2,-('results log'!$B$2*2)))))))*E747))</f>
        <v>0</v>
      </c>
      <c r="Q747" s="27">
        <f>IF(ISBLANK(M747),,IF(ISBLANK(G747),,(IF(M747="WON-EW",((((N747-1)*J747)*'results log'!$B$2)+('results log'!$B$2*(N747-1))),IF(M747="WON",((((N747-1)*J747)*'results log'!$B$2)+('results log'!$B$2*(N747-1))),IF(M747="PLACED",((((N747-1)*J747)*'results log'!$B$2)-'results log'!$B$2),IF(J747=0,-'results log'!$B$2,IF(J747=0,-'results log'!$B$2,-('results log'!$B$2*2)))))))*E747))</f>
        <v>0</v>
      </c>
      <c r="R747" s="27">
        <f>IF(ISBLANK(M747),,IF(U747&lt;&gt;1,((IF(M747="WON-EW",(((K747-1)*'results log'!$B$2)*(1-$B$3))+(((L747-1)*'results log'!$B$2)*(1-$B$3)),IF(M747="WON",(((K747-1)*'results log'!$B$2)*(1-$B$3)),IF(M747="PLACED",(((L747-1)*'results log'!$B$2)*(1-$B$3))-'results log'!$B$2,IF(J747=0,-'results log'!$B$2,-('results log'!$B$2*2))))))*E747),0))</f>
        <v>0</v>
      </c>
      <c r="U747">
        <f t="shared" si="23"/>
        <v>1</v>
      </c>
    </row>
    <row r="748" spans="8:21" ht="16" x14ac:dyDescent="0.2">
      <c r="H748" s="22"/>
      <c r="I748" s="22"/>
      <c r="J748" s="22"/>
      <c r="M748" s="17"/>
      <c r="N748" s="26">
        <f>((G748-1)*(1-(IF(H748="no",0,'results log'!$B$3)))+1)</f>
        <v>5.0000000000000044E-2</v>
      </c>
      <c r="O748" s="26">
        <f t="shared" si="24"/>
        <v>0</v>
      </c>
      <c r="P748" s="28">
        <f>IF(ISBLANK(M748),,IF(ISBLANK(F748),,(IF(M748="WON-EW",((((F748-1)*J748)*'results log'!$B$2)+('results log'!$B$2*(F748-1))),IF(M748="WON",((((F748-1)*J748)*'results log'!$B$2)+('results log'!$B$2*(F748-1))),IF(M748="PLACED",((((F748-1)*J748)*'results log'!$B$2)-'results log'!$B$2),IF(J748=0,-'results log'!$B$2,IF(J748=0,-'results log'!$B$2,-('results log'!$B$2*2)))))))*E748))</f>
        <v>0</v>
      </c>
      <c r="Q748" s="27">
        <f>IF(ISBLANK(M748),,IF(ISBLANK(G748),,(IF(M748="WON-EW",((((N748-1)*J748)*'results log'!$B$2)+('results log'!$B$2*(N748-1))),IF(M748="WON",((((N748-1)*J748)*'results log'!$B$2)+('results log'!$B$2*(N748-1))),IF(M748="PLACED",((((N748-1)*J748)*'results log'!$B$2)-'results log'!$B$2),IF(J748=0,-'results log'!$B$2,IF(J748=0,-'results log'!$B$2,-('results log'!$B$2*2)))))))*E748))</f>
        <v>0</v>
      </c>
      <c r="R748" s="27">
        <f>IF(ISBLANK(M748),,IF(U748&lt;&gt;1,((IF(M748="WON-EW",(((K748-1)*'results log'!$B$2)*(1-$B$3))+(((L748-1)*'results log'!$B$2)*(1-$B$3)),IF(M748="WON",(((K748-1)*'results log'!$B$2)*(1-$B$3)),IF(M748="PLACED",(((L748-1)*'results log'!$B$2)*(1-$B$3))-'results log'!$B$2,IF(J748=0,-'results log'!$B$2,-('results log'!$B$2*2))))))*E748),0))</f>
        <v>0</v>
      </c>
      <c r="U748">
        <f t="shared" si="23"/>
        <v>1</v>
      </c>
    </row>
    <row r="749" spans="8:21" ht="16" x14ac:dyDescent="0.2">
      <c r="H749" s="22"/>
      <c r="I749" s="22"/>
      <c r="J749" s="22"/>
      <c r="M749" s="17"/>
      <c r="N749" s="26">
        <f>((G749-1)*(1-(IF(H749="no",0,'results log'!$B$3)))+1)</f>
        <v>5.0000000000000044E-2</v>
      </c>
      <c r="O749" s="26">
        <f t="shared" si="24"/>
        <v>0</v>
      </c>
      <c r="P749" s="28">
        <f>IF(ISBLANK(M749),,IF(ISBLANK(F749),,(IF(M749="WON-EW",((((F749-1)*J749)*'results log'!$B$2)+('results log'!$B$2*(F749-1))),IF(M749="WON",((((F749-1)*J749)*'results log'!$B$2)+('results log'!$B$2*(F749-1))),IF(M749="PLACED",((((F749-1)*J749)*'results log'!$B$2)-'results log'!$B$2),IF(J749=0,-'results log'!$B$2,IF(J749=0,-'results log'!$B$2,-('results log'!$B$2*2)))))))*E749))</f>
        <v>0</v>
      </c>
      <c r="Q749" s="27">
        <f>IF(ISBLANK(M749),,IF(ISBLANK(G749),,(IF(M749="WON-EW",((((N749-1)*J749)*'results log'!$B$2)+('results log'!$B$2*(N749-1))),IF(M749="WON",((((N749-1)*J749)*'results log'!$B$2)+('results log'!$B$2*(N749-1))),IF(M749="PLACED",((((N749-1)*J749)*'results log'!$B$2)-'results log'!$B$2),IF(J749=0,-'results log'!$B$2,IF(J749=0,-'results log'!$B$2,-('results log'!$B$2*2)))))))*E749))</f>
        <v>0</v>
      </c>
      <c r="R749" s="27">
        <f>IF(ISBLANK(M749),,IF(U749&lt;&gt;1,((IF(M749="WON-EW",(((K749-1)*'results log'!$B$2)*(1-$B$3))+(((L749-1)*'results log'!$B$2)*(1-$B$3)),IF(M749="WON",(((K749-1)*'results log'!$B$2)*(1-$B$3)),IF(M749="PLACED",(((L749-1)*'results log'!$B$2)*(1-$B$3))-'results log'!$B$2,IF(J749=0,-'results log'!$B$2,-('results log'!$B$2*2))))))*E749),0))</f>
        <v>0</v>
      </c>
      <c r="U749">
        <f t="shared" si="23"/>
        <v>1</v>
      </c>
    </row>
    <row r="750" spans="8:21" ht="16" x14ac:dyDescent="0.2">
      <c r="H750" s="22"/>
      <c r="I750" s="22"/>
      <c r="J750" s="22"/>
      <c r="M750" s="17"/>
      <c r="N750" s="26">
        <f>((G750-1)*(1-(IF(H750="no",0,'results log'!$B$3)))+1)</f>
        <v>5.0000000000000044E-2</v>
      </c>
      <c r="O750" s="26">
        <f t="shared" si="24"/>
        <v>0</v>
      </c>
      <c r="P750" s="28">
        <f>IF(ISBLANK(M750),,IF(ISBLANK(F750),,(IF(M750="WON-EW",((((F750-1)*J750)*'results log'!$B$2)+('results log'!$B$2*(F750-1))),IF(M750="WON",((((F750-1)*J750)*'results log'!$B$2)+('results log'!$B$2*(F750-1))),IF(M750="PLACED",((((F750-1)*J750)*'results log'!$B$2)-'results log'!$B$2),IF(J750=0,-'results log'!$B$2,IF(J750=0,-'results log'!$B$2,-('results log'!$B$2*2)))))))*E750))</f>
        <v>0</v>
      </c>
      <c r="Q750" s="27">
        <f>IF(ISBLANK(M750),,IF(ISBLANK(G750),,(IF(M750="WON-EW",((((N750-1)*J750)*'results log'!$B$2)+('results log'!$B$2*(N750-1))),IF(M750="WON",((((N750-1)*J750)*'results log'!$B$2)+('results log'!$B$2*(N750-1))),IF(M750="PLACED",((((N750-1)*J750)*'results log'!$B$2)-'results log'!$B$2),IF(J750=0,-'results log'!$B$2,IF(J750=0,-'results log'!$B$2,-('results log'!$B$2*2)))))))*E750))</f>
        <v>0</v>
      </c>
      <c r="R750" s="27">
        <f>IF(ISBLANK(M750),,IF(U750&lt;&gt;1,((IF(M750="WON-EW",(((K750-1)*'results log'!$B$2)*(1-$B$3))+(((L750-1)*'results log'!$B$2)*(1-$B$3)),IF(M750="WON",(((K750-1)*'results log'!$B$2)*(1-$B$3)),IF(M750="PLACED",(((L750-1)*'results log'!$B$2)*(1-$B$3))-'results log'!$B$2,IF(J750=0,-'results log'!$B$2,-('results log'!$B$2*2))))))*E750),0))</f>
        <v>0</v>
      </c>
      <c r="U750">
        <f t="shared" si="23"/>
        <v>1</v>
      </c>
    </row>
    <row r="751" spans="8:21" ht="16" x14ac:dyDescent="0.2">
      <c r="H751" s="22"/>
      <c r="I751" s="22"/>
      <c r="J751" s="22"/>
      <c r="M751" s="17"/>
      <c r="N751" s="26">
        <f>((G751-1)*(1-(IF(H751="no",0,'results log'!$B$3)))+1)</f>
        <v>5.0000000000000044E-2</v>
      </c>
      <c r="O751" s="26">
        <f t="shared" si="24"/>
        <v>0</v>
      </c>
      <c r="P751" s="28">
        <f>IF(ISBLANK(M751),,IF(ISBLANK(F751),,(IF(M751="WON-EW",((((F751-1)*J751)*'results log'!$B$2)+('results log'!$B$2*(F751-1))),IF(M751="WON",((((F751-1)*J751)*'results log'!$B$2)+('results log'!$B$2*(F751-1))),IF(M751="PLACED",((((F751-1)*J751)*'results log'!$B$2)-'results log'!$B$2),IF(J751=0,-'results log'!$B$2,IF(J751=0,-'results log'!$B$2,-('results log'!$B$2*2)))))))*E751))</f>
        <v>0</v>
      </c>
      <c r="Q751" s="27">
        <f>IF(ISBLANK(M751),,IF(ISBLANK(G751),,(IF(M751="WON-EW",((((N751-1)*J751)*'results log'!$B$2)+('results log'!$B$2*(N751-1))),IF(M751="WON",((((N751-1)*J751)*'results log'!$B$2)+('results log'!$B$2*(N751-1))),IF(M751="PLACED",((((N751-1)*J751)*'results log'!$B$2)-'results log'!$B$2),IF(J751=0,-'results log'!$B$2,IF(J751=0,-'results log'!$B$2,-('results log'!$B$2*2)))))))*E751))</f>
        <v>0</v>
      </c>
      <c r="R751" s="27">
        <f>IF(ISBLANK(M751),,IF(U751&lt;&gt;1,((IF(M751="WON-EW",(((K751-1)*'results log'!$B$2)*(1-$B$3))+(((L751-1)*'results log'!$B$2)*(1-$B$3)),IF(M751="WON",(((K751-1)*'results log'!$B$2)*(1-$B$3)),IF(M751="PLACED",(((L751-1)*'results log'!$B$2)*(1-$B$3))-'results log'!$B$2,IF(J751=0,-'results log'!$B$2,-('results log'!$B$2*2))))))*E751),0))</f>
        <v>0</v>
      </c>
      <c r="U751">
        <f t="shared" si="23"/>
        <v>1</v>
      </c>
    </row>
    <row r="752" spans="8:21" ht="16" x14ac:dyDescent="0.2">
      <c r="H752" s="22"/>
      <c r="I752" s="22"/>
      <c r="J752" s="22"/>
      <c r="M752" s="17"/>
      <c r="N752" s="26">
        <f>((G752-1)*(1-(IF(H752="no",0,'results log'!$B$3)))+1)</f>
        <v>5.0000000000000044E-2</v>
      </c>
      <c r="O752" s="26">
        <f t="shared" si="24"/>
        <v>0</v>
      </c>
      <c r="P752" s="28">
        <f>IF(ISBLANK(M752),,IF(ISBLANK(F752),,(IF(M752="WON-EW",((((F752-1)*J752)*'results log'!$B$2)+('results log'!$B$2*(F752-1))),IF(M752="WON",((((F752-1)*J752)*'results log'!$B$2)+('results log'!$B$2*(F752-1))),IF(M752="PLACED",((((F752-1)*J752)*'results log'!$B$2)-'results log'!$B$2),IF(J752=0,-'results log'!$B$2,IF(J752=0,-'results log'!$B$2,-('results log'!$B$2*2)))))))*E752))</f>
        <v>0</v>
      </c>
      <c r="Q752" s="27">
        <f>IF(ISBLANK(M752),,IF(ISBLANK(G752),,(IF(M752="WON-EW",((((N752-1)*J752)*'results log'!$B$2)+('results log'!$B$2*(N752-1))),IF(M752="WON",((((N752-1)*J752)*'results log'!$B$2)+('results log'!$B$2*(N752-1))),IF(M752="PLACED",((((N752-1)*J752)*'results log'!$B$2)-'results log'!$B$2),IF(J752=0,-'results log'!$B$2,IF(J752=0,-'results log'!$B$2,-('results log'!$B$2*2)))))))*E752))</f>
        <v>0</v>
      </c>
      <c r="R752" s="27">
        <f>IF(ISBLANK(M752),,IF(U752&lt;&gt;1,((IF(M752="WON-EW",(((K752-1)*'results log'!$B$2)*(1-$B$3))+(((L752-1)*'results log'!$B$2)*(1-$B$3)),IF(M752="WON",(((K752-1)*'results log'!$B$2)*(1-$B$3)),IF(M752="PLACED",(((L752-1)*'results log'!$B$2)*(1-$B$3))-'results log'!$B$2,IF(J752=0,-'results log'!$B$2,-('results log'!$B$2*2))))))*E752),0))</f>
        <v>0</v>
      </c>
      <c r="U752">
        <f t="shared" si="23"/>
        <v>1</v>
      </c>
    </row>
    <row r="753" spans="8:21" ht="16" x14ac:dyDescent="0.2">
      <c r="H753" s="22"/>
      <c r="I753" s="22"/>
      <c r="J753" s="22"/>
      <c r="M753" s="17"/>
      <c r="N753" s="26">
        <f>((G753-1)*(1-(IF(H753="no",0,'results log'!$B$3)))+1)</f>
        <v>5.0000000000000044E-2</v>
      </c>
      <c r="O753" s="26">
        <f t="shared" si="24"/>
        <v>0</v>
      </c>
      <c r="P753" s="28">
        <f>IF(ISBLANK(M753),,IF(ISBLANK(F753),,(IF(M753="WON-EW",((((F753-1)*J753)*'results log'!$B$2)+('results log'!$B$2*(F753-1))),IF(M753="WON",((((F753-1)*J753)*'results log'!$B$2)+('results log'!$B$2*(F753-1))),IF(M753="PLACED",((((F753-1)*J753)*'results log'!$B$2)-'results log'!$B$2),IF(J753=0,-'results log'!$B$2,IF(J753=0,-'results log'!$B$2,-('results log'!$B$2*2)))))))*E753))</f>
        <v>0</v>
      </c>
      <c r="Q753" s="27">
        <f>IF(ISBLANK(M753),,IF(ISBLANK(G753),,(IF(M753="WON-EW",((((N753-1)*J753)*'results log'!$B$2)+('results log'!$B$2*(N753-1))),IF(M753="WON",((((N753-1)*J753)*'results log'!$B$2)+('results log'!$B$2*(N753-1))),IF(M753="PLACED",((((N753-1)*J753)*'results log'!$B$2)-'results log'!$B$2),IF(J753=0,-'results log'!$B$2,IF(J753=0,-'results log'!$B$2,-('results log'!$B$2*2)))))))*E753))</f>
        <v>0</v>
      </c>
      <c r="R753" s="27">
        <f>IF(ISBLANK(M753),,IF(U753&lt;&gt;1,((IF(M753="WON-EW",(((K753-1)*'results log'!$B$2)*(1-$B$3))+(((L753-1)*'results log'!$B$2)*(1-$B$3)),IF(M753="WON",(((K753-1)*'results log'!$B$2)*(1-$B$3)),IF(M753="PLACED",(((L753-1)*'results log'!$B$2)*(1-$B$3))-'results log'!$B$2,IF(J753=0,-'results log'!$B$2,-('results log'!$B$2*2))))))*E753),0))</f>
        <v>0</v>
      </c>
      <c r="U753">
        <f t="shared" si="23"/>
        <v>1</v>
      </c>
    </row>
    <row r="754" spans="8:21" ht="16" x14ac:dyDescent="0.2">
      <c r="H754" s="22"/>
      <c r="I754" s="22"/>
      <c r="J754" s="22"/>
      <c r="M754" s="17"/>
      <c r="N754" s="26">
        <f>((G754-1)*(1-(IF(H754="no",0,'results log'!$B$3)))+1)</f>
        <v>5.0000000000000044E-2</v>
      </c>
      <c r="O754" s="26">
        <f t="shared" si="24"/>
        <v>0</v>
      </c>
      <c r="P754" s="28">
        <f>IF(ISBLANK(M754),,IF(ISBLANK(F754),,(IF(M754="WON-EW",((((F754-1)*J754)*'results log'!$B$2)+('results log'!$B$2*(F754-1))),IF(M754="WON",((((F754-1)*J754)*'results log'!$B$2)+('results log'!$B$2*(F754-1))),IF(M754="PLACED",((((F754-1)*J754)*'results log'!$B$2)-'results log'!$B$2),IF(J754=0,-'results log'!$B$2,IF(J754=0,-'results log'!$B$2,-('results log'!$B$2*2)))))))*E754))</f>
        <v>0</v>
      </c>
      <c r="Q754" s="27">
        <f>IF(ISBLANK(M754),,IF(ISBLANK(G754),,(IF(M754="WON-EW",((((N754-1)*J754)*'results log'!$B$2)+('results log'!$B$2*(N754-1))),IF(M754="WON",((((N754-1)*J754)*'results log'!$B$2)+('results log'!$B$2*(N754-1))),IF(M754="PLACED",((((N754-1)*J754)*'results log'!$B$2)-'results log'!$B$2),IF(J754=0,-'results log'!$B$2,IF(J754=0,-'results log'!$B$2,-('results log'!$B$2*2)))))))*E754))</f>
        <v>0</v>
      </c>
      <c r="R754" s="27">
        <f>IF(ISBLANK(M754),,IF(U754&lt;&gt;1,((IF(M754="WON-EW",(((K754-1)*'results log'!$B$2)*(1-$B$3))+(((L754-1)*'results log'!$B$2)*(1-$B$3)),IF(M754="WON",(((K754-1)*'results log'!$B$2)*(1-$B$3)),IF(M754="PLACED",(((L754-1)*'results log'!$B$2)*(1-$B$3))-'results log'!$B$2,IF(J754=0,-'results log'!$B$2,-('results log'!$B$2*2))))))*E754),0))</f>
        <v>0</v>
      </c>
      <c r="U754">
        <f t="shared" si="23"/>
        <v>1</v>
      </c>
    </row>
    <row r="755" spans="8:21" ht="16" x14ac:dyDescent="0.2">
      <c r="H755" s="22"/>
      <c r="I755" s="22"/>
      <c r="J755" s="22"/>
      <c r="M755" s="17"/>
      <c r="N755" s="26">
        <f>((G755-1)*(1-(IF(H755="no",0,'results log'!$B$3)))+1)</f>
        <v>5.0000000000000044E-2</v>
      </c>
      <c r="O755" s="26">
        <f t="shared" si="24"/>
        <v>0</v>
      </c>
      <c r="P755" s="28">
        <f>IF(ISBLANK(M755),,IF(ISBLANK(F755),,(IF(M755="WON-EW",((((F755-1)*J755)*'results log'!$B$2)+('results log'!$B$2*(F755-1))),IF(M755="WON",((((F755-1)*J755)*'results log'!$B$2)+('results log'!$B$2*(F755-1))),IF(M755="PLACED",((((F755-1)*J755)*'results log'!$B$2)-'results log'!$B$2),IF(J755=0,-'results log'!$B$2,IF(J755=0,-'results log'!$B$2,-('results log'!$B$2*2)))))))*E755))</f>
        <v>0</v>
      </c>
      <c r="Q755" s="27">
        <f>IF(ISBLANK(M755),,IF(ISBLANK(G755),,(IF(M755="WON-EW",((((N755-1)*J755)*'results log'!$B$2)+('results log'!$B$2*(N755-1))),IF(M755="WON",((((N755-1)*J755)*'results log'!$B$2)+('results log'!$B$2*(N755-1))),IF(M755="PLACED",((((N755-1)*J755)*'results log'!$B$2)-'results log'!$B$2),IF(J755=0,-'results log'!$B$2,IF(J755=0,-'results log'!$B$2,-('results log'!$B$2*2)))))))*E755))</f>
        <v>0</v>
      </c>
      <c r="R755" s="27">
        <f>IF(ISBLANK(M755),,IF(U755&lt;&gt;1,((IF(M755="WON-EW",(((K755-1)*'results log'!$B$2)*(1-$B$3))+(((L755-1)*'results log'!$B$2)*(1-$B$3)),IF(M755="WON",(((K755-1)*'results log'!$B$2)*(1-$B$3)),IF(M755="PLACED",(((L755-1)*'results log'!$B$2)*(1-$B$3))-'results log'!$B$2,IF(J755=0,-'results log'!$B$2,-('results log'!$B$2*2))))))*E755),0))</f>
        <v>0</v>
      </c>
      <c r="U755">
        <f t="shared" si="23"/>
        <v>1</v>
      </c>
    </row>
    <row r="756" spans="8:21" ht="16" x14ac:dyDescent="0.2">
      <c r="H756" s="22"/>
      <c r="I756" s="22"/>
      <c r="J756" s="22"/>
      <c r="M756" s="17"/>
      <c r="N756" s="26">
        <f>((G756-1)*(1-(IF(H756="no",0,'results log'!$B$3)))+1)</f>
        <v>5.0000000000000044E-2</v>
      </c>
      <c r="O756" s="26">
        <f t="shared" si="24"/>
        <v>0</v>
      </c>
      <c r="P756" s="28">
        <f>IF(ISBLANK(M756),,IF(ISBLANK(F756),,(IF(M756="WON-EW",((((F756-1)*J756)*'results log'!$B$2)+('results log'!$B$2*(F756-1))),IF(M756="WON",((((F756-1)*J756)*'results log'!$B$2)+('results log'!$B$2*(F756-1))),IF(M756="PLACED",((((F756-1)*J756)*'results log'!$B$2)-'results log'!$B$2),IF(J756=0,-'results log'!$B$2,IF(J756=0,-'results log'!$B$2,-('results log'!$B$2*2)))))))*E756))</f>
        <v>0</v>
      </c>
      <c r="Q756" s="27">
        <f>IF(ISBLANK(M756),,IF(ISBLANK(G756),,(IF(M756="WON-EW",((((N756-1)*J756)*'results log'!$B$2)+('results log'!$B$2*(N756-1))),IF(M756="WON",((((N756-1)*J756)*'results log'!$B$2)+('results log'!$B$2*(N756-1))),IF(M756="PLACED",((((N756-1)*J756)*'results log'!$B$2)-'results log'!$B$2),IF(J756=0,-'results log'!$B$2,IF(J756=0,-'results log'!$B$2,-('results log'!$B$2*2)))))))*E756))</f>
        <v>0</v>
      </c>
      <c r="R756" s="27">
        <f>IF(ISBLANK(M756),,IF(U756&lt;&gt;1,((IF(M756="WON-EW",(((K756-1)*'results log'!$B$2)*(1-$B$3))+(((L756-1)*'results log'!$B$2)*(1-$B$3)),IF(M756="WON",(((K756-1)*'results log'!$B$2)*(1-$B$3)),IF(M756="PLACED",(((L756-1)*'results log'!$B$2)*(1-$B$3))-'results log'!$B$2,IF(J756=0,-'results log'!$B$2,-('results log'!$B$2*2))))))*E756),0))</f>
        <v>0</v>
      </c>
      <c r="U756">
        <f t="shared" si="23"/>
        <v>1</v>
      </c>
    </row>
    <row r="757" spans="8:21" ht="16" x14ac:dyDescent="0.2">
      <c r="H757" s="22"/>
      <c r="I757" s="22"/>
      <c r="J757" s="22"/>
      <c r="M757" s="17"/>
      <c r="N757" s="26">
        <f>((G757-1)*(1-(IF(H757="no",0,'results log'!$B$3)))+1)</f>
        <v>5.0000000000000044E-2</v>
      </c>
      <c r="O757" s="26">
        <f t="shared" si="24"/>
        <v>0</v>
      </c>
      <c r="P757" s="28">
        <f>IF(ISBLANK(M757),,IF(ISBLANK(F757),,(IF(M757="WON-EW",((((F757-1)*J757)*'results log'!$B$2)+('results log'!$B$2*(F757-1))),IF(M757="WON",((((F757-1)*J757)*'results log'!$B$2)+('results log'!$B$2*(F757-1))),IF(M757="PLACED",((((F757-1)*J757)*'results log'!$B$2)-'results log'!$B$2),IF(J757=0,-'results log'!$B$2,IF(J757=0,-'results log'!$B$2,-('results log'!$B$2*2)))))))*E757))</f>
        <v>0</v>
      </c>
      <c r="Q757" s="27">
        <f>IF(ISBLANK(M757),,IF(ISBLANK(G757),,(IF(M757="WON-EW",((((N757-1)*J757)*'results log'!$B$2)+('results log'!$B$2*(N757-1))),IF(M757="WON",((((N757-1)*J757)*'results log'!$B$2)+('results log'!$B$2*(N757-1))),IF(M757="PLACED",((((N757-1)*J757)*'results log'!$B$2)-'results log'!$B$2),IF(J757=0,-'results log'!$B$2,IF(J757=0,-'results log'!$B$2,-('results log'!$B$2*2)))))))*E757))</f>
        <v>0</v>
      </c>
      <c r="R757" s="27">
        <f>IF(ISBLANK(M757),,IF(U757&lt;&gt;1,((IF(M757="WON-EW",(((K757-1)*'results log'!$B$2)*(1-$B$3))+(((L757-1)*'results log'!$B$2)*(1-$B$3)),IF(M757="WON",(((K757-1)*'results log'!$B$2)*(1-$B$3)),IF(M757="PLACED",(((L757-1)*'results log'!$B$2)*(1-$B$3))-'results log'!$B$2,IF(J757=0,-'results log'!$B$2,-('results log'!$B$2*2))))))*E757),0))</f>
        <v>0</v>
      </c>
      <c r="U757">
        <f t="shared" si="23"/>
        <v>1</v>
      </c>
    </row>
    <row r="758" spans="8:21" ht="16" x14ac:dyDescent="0.2">
      <c r="H758" s="22"/>
      <c r="I758" s="22"/>
      <c r="J758" s="22"/>
      <c r="M758" s="17"/>
      <c r="N758" s="26">
        <f>((G758-1)*(1-(IF(H758="no",0,'results log'!$B$3)))+1)</f>
        <v>5.0000000000000044E-2</v>
      </c>
      <c r="O758" s="26">
        <f t="shared" si="24"/>
        <v>0</v>
      </c>
      <c r="P758" s="28">
        <f>IF(ISBLANK(M758),,IF(ISBLANK(F758),,(IF(M758="WON-EW",((((F758-1)*J758)*'results log'!$B$2)+('results log'!$B$2*(F758-1))),IF(M758="WON",((((F758-1)*J758)*'results log'!$B$2)+('results log'!$B$2*(F758-1))),IF(M758="PLACED",((((F758-1)*J758)*'results log'!$B$2)-'results log'!$B$2),IF(J758=0,-'results log'!$B$2,IF(J758=0,-'results log'!$B$2,-('results log'!$B$2*2)))))))*E758))</f>
        <v>0</v>
      </c>
      <c r="Q758" s="27">
        <f>IF(ISBLANK(M758),,IF(ISBLANK(G758),,(IF(M758="WON-EW",((((N758-1)*J758)*'results log'!$B$2)+('results log'!$B$2*(N758-1))),IF(M758="WON",((((N758-1)*J758)*'results log'!$B$2)+('results log'!$B$2*(N758-1))),IF(M758="PLACED",((((N758-1)*J758)*'results log'!$B$2)-'results log'!$B$2),IF(J758=0,-'results log'!$B$2,IF(J758=0,-'results log'!$B$2,-('results log'!$B$2*2)))))))*E758))</f>
        <v>0</v>
      </c>
      <c r="R758" s="27">
        <f>IF(ISBLANK(M758),,IF(U758&lt;&gt;1,((IF(M758="WON-EW",(((K758-1)*'results log'!$B$2)*(1-$B$3))+(((L758-1)*'results log'!$B$2)*(1-$B$3)),IF(M758="WON",(((K758-1)*'results log'!$B$2)*(1-$B$3)),IF(M758="PLACED",(((L758-1)*'results log'!$B$2)*(1-$B$3))-'results log'!$B$2,IF(J758=0,-'results log'!$B$2,-('results log'!$B$2*2))))))*E758),0))</f>
        <v>0</v>
      </c>
      <c r="U758">
        <f t="shared" si="23"/>
        <v>1</v>
      </c>
    </row>
    <row r="759" spans="8:21" ht="16" x14ac:dyDescent="0.2">
      <c r="H759" s="22"/>
      <c r="I759" s="22"/>
      <c r="J759" s="22"/>
      <c r="M759" s="17"/>
      <c r="N759" s="26">
        <f>((G759-1)*(1-(IF(H759="no",0,'results log'!$B$3)))+1)</f>
        <v>5.0000000000000044E-2</v>
      </c>
      <c r="O759" s="26">
        <f t="shared" si="24"/>
        <v>0</v>
      </c>
      <c r="P759" s="28">
        <f>IF(ISBLANK(M759),,IF(ISBLANK(F759),,(IF(M759="WON-EW",((((F759-1)*J759)*'results log'!$B$2)+('results log'!$B$2*(F759-1))),IF(M759="WON",((((F759-1)*J759)*'results log'!$B$2)+('results log'!$B$2*(F759-1))),IF(M759="PLACED",((((F759-1)*J759)*'results log'!$B$2)-'results log'!$B$2),IF(J759=0,-'results log'!$B$2,IF(J759=0,-'results log'!$B$2,-('results log'!$B$2*2)))))))*E759))</f>
        <v>0</v>
      </c>
      <c r="Q759" s="27">
        <f>IF(ISBLANK(M759),,IF(ISBLANK(G759),,(IF(M759="WON-EW",((((N759-1)*J759)*'results log'!$B$2)+('results log'!$B$2*(N759-1))),IF(M759="WON",((((N759-1)*J759)*'results log'!$B$2)+('results log'!$B$2*(N759-1))),IF(M759="PLACED",((((N759-1)*J759)*'results log'!$B$2)-'results log'!$B$2),IF(J759=0,-'results log'!$B$2,IF(J759=0,-'results log'!$B$2,-('results log'!$B$2*2)))))))*E759))</f>
        <v>0</v>
      </c>
      <c r="R759" s="27">
        <f>IF(ISBLANK(M759),,IF(U759&lt;&gt;1,((IF(M759="WON-EW",(((K759-1)*'results log'!$B$2)*(1-$B$3))+(((L759-1)*'results log'!$B$2)*(1-$B$3)),IF(M759="WON",(((K759-1)*'results log'!$B$2)*(1-$B$3)),IF(M759="PLACED",(((L759-1)*'results log'!$B$2)*(1-$B$3))-'results log'!$B$2,IF(J759=0,-'results log'!$B$2,-('results log'!$B$2*2))))))*E759),0))</f>
        <v>0</v>
      </c>
      <c r="U759">
        <f t="shared" si="23"/>
        <v>1</v>
      </c>
    </row>
    <row r="760" spans="8:21" ht="16" x14ac:dyDescent="0.2">
      <c r="H760" s="22"/>
      <c r="I760" s="22"/>
      <c r="J760" s="22"/>
      <c r="M760" s="17"/>
      <c r="N760" s="26">
        <f>((G760-1)*(1-(IF(H760="no",0,'results log'!$B$3)))+1)</f>
        <v>5.0000000000000044E-2</v>
      </c>
      <c r="O760" s="26">
        <f t="shared" si="24"/>
        <v>0</v>
      </c>
      <c r="P760" s="28">
        <f>IF(ISBLANK(M760),,IF(ISBLANK(F760),,(IF(M760="WON-EW",((((F760-1)*J760)*'results log'!$B$2)+('results log'!$B$2*(F760-1))),IF(M760="WON",((((F760-1)*J760)*'results log'!$B$2)+('results log'!$B$2*(F760-1))),IF(M760="PLACED",((((F760-1)*J760)*'results log'!$B$2)-'results log'!$B$2),IF(J760=0,-'results log'!$B$2,IF(J760=0,-'results log'!$B$2,-('results log'!$B$2*2)))))))*E760))</f>
        <v>0</v>
      </c>
      <c r="Q760" s="27">
        <f>IF(ISBLANK(M760),,IF(ISBLANK(G760),,(IF(M760="WON-EW",((((N760-1)*J760)*'results log'!$B$2)+('results log'!$B$2*(N760-1))),IF(M760="WON",((((N760-1)*J760)*'results log'!$B$2)+('results log'!$B$2*(N760-1))),IF(M760="PLACED",((((N760-1)*J760)*'results log'!$B$2)-'results log'!$B$2),IF(J760=0,-'results log'!$B$2,IF(J760=0,-'results log'!$B$2,-('results log'!$B$2*2)))))))*E760))</f>
        <v>0</v>
      </c>
      <c r="R760" s="27">
        <f>IF(ISBLANK(M760),,IF(U760&lt;&gt;1,((IF(M760="WON-EW",(((K760-1)*'results log'!$B$2)*(1-$B$3))+(((L760-1)*'results log'!$B$2)*(1-$B$3)),IF(M760="WON",(((K760-1)*'results log'!$B$2)*(1-$B$3)),IF(M760="PLACED",(((L760-1)*'results log'!$B$2)*(1-$B$3))-'results log'!$B$2,IF(J760=0,-'results log'!$B$2,-('results log'!$B$2*2))))))*E760),0))</f>
        <v>0</v>
      </c>
      <c r="U760">
        <f t="shared" si="23"/>
        <v>1</v>
      </c>
    </row>
    <row r="761" spans="8:21" ht="16" x14ac:dyDescent="0.2">
      <c r="H761" s="22"/>
      <c r="I761" s="22"/>
      <c r="J761" s="22"/>
      <c r="M761" s="17"/>
      <c r="N761" s="26">
        <f>((G761-1)*(1-(IF(H761="no",0,'results log'!$B$3)))+1)</f>
        <v>5.0000000000000044E-2</v>
      </c>
      <c r="O761" s="26">
        <f t="shared" si="24"/>
        <v>0</v>
      </c>
      <c r="P761" s="28">
        <f>IF(ISBLANK(M761),,IF(ISBLANK(F761),,(IF(M761="WON-EW",((((F761-1)*J761)*'results log'!$B$2)+('results log'!$B$2*(F761-1))),IF(M761="WON",((((F761-1)*J761)*'results log'!$B$2)+('results log'!$B$2*(F761-1))),IF(M761="PLACED",((((F761-1)*J761)*'results log'!$B$2)-'results log'!$B$2),IF(J761=0,-'results log'!$B$2,IF(J761=0,-'results log'!$B$2,-('results log'!$B$2*2)))))))*E761))</f>
        <v>0</v>
      </c>
      <c r="Q761" s="27">
        <f>IF(ISBLANK(M761),,IF(ISBLANK(G761),,(IF(M761="WON-EW",((((N761-1)*J761)*'results log'!$B$2)+('results log'!$B$2*(N761-1))),IF(M761="WON",((((N761-1)*J761)*'results log'!$B$2)+('results log'!$B$2*(N761-1))),IF(M761="PLACED",((((N761-1)*J761)*'results log'!$B$2)-'results log'!$B$2),IF(J761=0,-'results log'!$B$2,IF(J761=0,-'results log'!$B$2,-('results log'!$B$2*2)))))))*E761))</f>
        <v>0</v>
      </c>
      <c r="R761" s="27">
        <f>IF(ISBLANK(M761),,IF(U761&lt;&gt;1,((IF(M761="WON-EW",(((K761-1)*'results log'!$B$2)*(1-$B$3))+(((L761-1)*'results log'!$B$2)*(1-$B$3)),IF(M761="WON",(((K761-1)*'results log'!$B$2)*(1-$B$3)),IF(M761="PLACED",(((L761-1)*'results log'!$B$2)*(1-$B$3))-'results log'!$B$2,IF(J761=0,-'results log'!$B$2,-('results log'!$B$2*2))))))*E761),0))</f>
        <v>0</v>
      </c>
      <c r="U761">
        <f t="shared" si="23"/>
        <v>1</v>
      </c>
    </row>
    <row r="762" spans="8:21" ht="16" x14ac:dyDescent="0.2">
      <c r="H762" s="22"/>
      <c r="I762" s="22"/>
      <c r="J762" s="22"/>
      <c r="M762" s="17"/>
      <c r="N762" s="26">
        <f>((G762-1)*(1-(IF(H762="no",0,'results log'!$B$3)))+1)</f>
        <v>5.0000000000000044E-2</v>
      </c>
      <c r="O762" s="26">
        <f t="shared" si="24"/>
        <v>0</v>
      </c>
      <c r="P762" s="28">
        <f>IF(ISBLANK(M762),,IF(ISBLANK(F762),,(IF(M762="WON-EW",((((F762-1)*J762)*'results log'!$B$2)+('results log'!$B$2*(F762-1))),IF(M762="WON",((((F762-1)*J762)*'results log'!$B$2)+('results log'!$B$2*(F762-1))),IF(M762="PLACED",((((F762-1)*J762)*'results log'!$B$2)-'results log'!$B$2),IF(J762=0,-'results log'!$B$2,IF(J762=0,-'results log'!$B$2,-('results log'!$B$2*2)))))))*E762))</f>
        <v>0</v>
      </c>
      <c r="Q762" s="27">
        <f>IF(ISBLANK(M762),,IF(ISBLANK(G762),,(IF(M762="WON-EW",((((N762-1)*J762)*'results log'!$B$2)+('results log'!$B$2*(N762-1))),IF(M762="WON",((((N762-1)*J762)*'results log'!$B$2)+('results log'!$B$2*(N762-1))),IF(M762="PLACED",((((N762-1)*J762)*'results log'!$B$2)-'results log'!$B$2),IF(J762=0,-'results log'!$B$2,IF(J762=0,-'results log'!$B$2,-('results log'!$B$2*2)))))))*E762))</f>
        <v>0</v>
      </c>
      <c r="R762" s="27">
        <f>IF(ISBLANK(M762),,IF(U762&lt;&gt;1,((IF(M762="WON-EW",(((K762-1)*'results log'!$B$2)*(1-$B$3))+(((L762-1)*'results log'!$B$2)*(1-$B$3)),IF(M762="WON",(((K762-1)*'results log'!$B$2)*(1-$B$3)),IF(M762="PLACED",(((L762-1)*'results log'!$B$2)*(1-$B$3))-'results log'!$B$2,IF(J762=0,-'results log'!$B$2,-('results log'!$B$2*2))))))*E762),0))</f>
        <v>0</v>
      </c>
      <c r="U762">
        <f t="shared" si="23"/>
        <v>1</v>
      </c>
    </row>
    <row r="763" spans="8:21" ht="16" x14ac:dyDescent="0.2">
      <c r="H763" s="22"/>
      <c r="I763" s="22"/>
      <c r="J763" s="22"/>
      <c r="M763" s="17"/>
      <c r="N763" s="26">
        <f>((G763-1)*(1-(IF(H763="no",0,'results log'!$B$3)))+1)</f>
        <v>5.0000000000000044E-2</v>
      </c>
      <c r="O763" s="26">
        <f t="shared" si="24"/>
        <v>0</v>
      </c>
      <c r="P763" s="28">
        <f>IF(ISBLANK(M763),,IF(ISBLANK(F763),,(IF(M763="WON-EW",((((F763-1)*J763)*'results log'!$B$2)+('results log'!$B$2*(F763-1))),IF(M763="WON",((((F763-1)*J763)*'results log'!$B$2)+('results log'!$B$2*(F763-1))),IF(M763="PLACED",((((F763-1)*J763)*'results log'!$B$2)-'results log'!$B$2),IF(J763=0,-'results log'!$B$2,IF(J763=0,-'results log'!$B$2,-('results log'!$B$2*2)))))))*E763))</f>
        <v>0</v>
      </c>
      <c r="Q763" s="27">
        <f>IF(ISBLANK(M763),,IF(ISBLANK(G763),,(IF(M763="WON-EW",((((N763-1)*J763)*'results log'!$B$2)+('results log'!$B$2*(N763-1))),IF(M763="WON",((((N763-1)*J763)*'results log'!$B$2)+('results log'!$B$2*(N763-1))),IF(M763="PLACED",((((N763-1)*J763)*'results log'!$B$2)-'results log'!$B$2),IF(J763=0,-'results log'!$B$2,IF(J763=0,-'results log'!$B$2,-('results log'!$B$2*2)))))))*E763))</f>
        <v>0</v>
      </c>
      <c r="R763" s="27">
        <f>IF(ISBLANK(M763),,IF(U763&lt;&gt;1,((IF(M763="WON-EW",(((K763-1)*'results log'!$B$2)*(1-$B$3))+(((L763-1)*'results log'!$B$2)*(1-$B$3)),IF(M763="WON",(((K763-1)*'results log'!$B$2)*(1-$B$3)),IF(M763="PLACED",(((L763-1)*'results log'!$B$2)*(1-$B$3))-'results log'!$B$2,IF(J763=0,-'results log'!$B$2,-('results log'!$B$2*2))))))*E763),0))</f>
        <v>0</v>
      </c>
      <c r="U763">
        <f t="shared" si="23"/>
        <v>1</v>
      </c>
    </row>
    <row r="764" spans="8:21" ht="16" x14ac:dyDescent="0.2">
      <c r="H764" s="22"/>
      <c r="I764" s="22"/>
      <c r="J764" s="22"/>
      <c r="M764" s="17"/>
      <c r="N764" s="26">
        <f>((G764-1)*(1-(IF(H764="no",0,'results log'!$B$3)))+1)</f>
        <v>5.0000000000000044E-2</v>
      </c>
      <c r="O764" s="26">
        <f t="shared" si="24"/>
        <v>0</v>
      </c>
      <c r="P764" s="28">
        <f>IF(ISBLANK(M764),,IF(ISBLANK(F764),,(IF(M764="WON-EW",((((F764-1)*J764)*'results log'!$B$2)+('results log'!$B$2*(F764-1))),IF(M764="WON",((((F764-1)*J764)*'results log'!$B$2)+('results log'!$B$2*(F764-1))),IF(M764="PLACED",((((F764-1)*J764)*'results log'!$B$2)-'results log'!$B$2),IF(J764=0,-'results log'!$B$2,IF(J764=0,-'results log'!$B$2,-('results log'!$B$2*2)))))))*E764))</f>
        <v>0</v>
      </c>
      <c r="Q764" s="27">
        <f>IF(ISBLANK(M764),,IF(ISBLANK(G764),,(IF(M764="WON-EW",((((N764-1)*J764)*'results log'!$B$2)+('results log'!$B$2*(N764-1))),IF(M764="WON",((((N764-1)*J764)*'results log'!$B$2)+('results log'!$B$2*(N764-1))),IF(M764="PLACED",((((N764-1)*J764)*'results log'!$B$2)-'results log'!$B$2),IF(J764=0,-'results log'!$B$2,IF(J764=0,-'results log'!$B$2,-('results log'!$B$2*2)))))))*E764))</f>
        <v>0</v>
      </c>
      <c r="R764" s="27">
        <f>IF(ISBLANK(M764),,IF(U764&lt;&gt;1,((IF(M764="WON-EW",(((K764-1)*'results log'!$B$2)*(1-$B$3))+(((L764-1)*'results log'!$B$2)*(1-$B$3)),IF(M764="WON",(((K764-1)*'results log'!$B$2)*(1-$B$3)),IF(M764="PLACED",(((L764-1)*'results log'!$B$2)*(1-$B$3))-'results log'!$B$2,IF(J764=0,-'results log'!$B$2,-('results log'!$B$2*2))))))*E764),0))</f>
        <v>0</v>
      </c>
      <c r="U764">
        <f t="shared" si="23"/>
        <v>1</v>
      </c>
    </row>
    <row r="765" spans="8:21" ht="16" x14ac:dyDescent="0.2">
      <c r="H765" s="22"/>
      <c r="I765" s="22"/>
      <c r="J765" s="22"/>
      <c r="M765" s="17"/>
      <c r="N765" s="26">
        <f>((G765-1)*(1-(IF(H765="no",0,'results log'!$B$3)))+1)</f>
        <v>5.0000000000000044E-2</v>
      </c>
      <c r="O765" s="26">
        <f t="shared" si="24"/>
        <v>0</v>
      </c>
      <c r="P765" s="28">
        <f>IF(ISBLANK(M765),,IF(ISBLANK(F765),,(IF(M765="WON-EW",((((F765-1)*J765)*'results log'!$B$2)+('results log'!$B$2*(F765-1))),IF(M765="WON",((((F765-1)*J765)*'results log'!$B$2)+('results log'!$B$2*(F765-1))),IF(M765="PLACED",((((F765-1)*J765)*'results log'!$B$2)-'results log'!$B$2),IF(J765=0,-'results log'!$B$2,IF(J765=0,-'results log'!$B$2,-('results log'!$B$2*2)))))))*E765))</f>
        <v>0</v>
      </c>
      <c r="Q765" s="27">
        <f>IF(ISBLANK(M765),,IF(ISBLANK(G765),,(IF(M765="WON-EW",((((N765-1)*J765)*'results log'!$B$2)+('results log'!$B$2*(N765-1))),IF(M765="WON",((((N765-1)*J765)*'results log'!$B$2)+('results log'!$B$2*(N765-1))),IF(M765="PLACED",((((N765-1)*J765)*'results log'!$B$2)-'results log'!$B$2),IF(J765=0,-'results log'!$B$2,IF(J765=0,-'results log'!$B$2,-('results log'!$B$2*2)))))))*E765))</f>
        <v>0</v>
      </c>
      <c r="R765" s="27">
        <f>IF(ISBLANK(M765),,IF(U765&lt;&gt;1,((IF(M765="WON-EW",(((K765-1)*'results log'!$B$2)*(1-$B$3))+(((L765-1)*'results log'!$B$2)*(1-$B$3)),IF(M765="WON",(((K765-1)*'results log'!$B$2)*(1-$B$3)),IF(M765="PLACED",(((L765-1)*'results log'!$B$2)*(1-$B$3))-'results log'!$B$2,IF(J765=0,-'results log'!$B$2,-('results log'!$B$2*2))))))*E765),0))</f>
        <v>0</v>
      </c>
      <c r="U765">
        <f t="shared" si="23"/>
        <v>1</v>
      </c>
    </row>
    <row r="766" spans="8:21" ht="16" x14ac:dyDescent="0.2">
      <c r="H766" s="22"/>
      <c r="I766" s="22"/>
      <c r="J766" s="22"/>
      <c r="M766" s="17"/>
      <c r="N766" s="26">
        <f>((G766-1)*(1-(IF(H766="no",0,'results log'!$B$3)))+1)</f>
        <v>5.0000000000000044E-2</v>
      </c>
      <c r="O766" s="26">
        <f t="shared" si="24"/>
        <v>0</v>
      </c>
      <c r="P766" s="28">
        <f>IF(ISBLANK(M766),,IF(ISBLANK(F766),,(IF(M766="WON-EW",((((F766-1)*J766)*'results log'!$B$2)+('results log'!$B$2*(F766-1))),IF(M766="WON",((((F766-1)*J766)*'results log'!$B$2)+('results log'!$B$2*(F766-1))),IF(M766="PLACED",((((F766-1)*J766)*'results log'!$B$2)-'results log'!$B$2),IF(J766=0,-'results log'!$B$2,IF(J766=0,-'results log'!$B$2,-('results log'!$B$2*2)))))))*E766))</f>
        <v>0</v>
      </c>
      <c r="Q766" s="27">
        <f>IF(ISBLANK(M766),,IF(ISBLANK(G766),,(IF(M766="WON-EW",((((N766-1)*J766)*'results log'!$B$2)+('results log'!$B$2*(N766-1))),IF(M766="WON",((((N766-1)*J766)*'results log'!$B$2)+('results log'!$B$2*(N766-1))),IF(M766="PLACED",((((N766-1)*J766)*'results log'!$B$2)-'results log'!$B$2),IF(J766=0,-'results log'!$B$2,IF(J766=0,-'results log'!$B$2,-('results log'!$B$2*2)))))))*E766))</f>
        <v>0</v>
      </c>
      <c r="R766" s="27">
        <f>IF(ISBLANK(M766),,IF(U766&lt;&gt;1,((IF(M766="WON-EW",(((K766-1)*'results log'!$B$2)*(1-$B$3))+(((L766-1)*'results log'!$B$2)*(1-$B$3)),IF(M766="WON",(((K766-1)*'results log'!$B$2)*(1-$B$3)),IF(M766="PLACED",(((L766-1)*'results log'!$B$2)*(1-$B$3))-'results log'!$B$2,IF(J766=0,-'results log'!$B$2,-('results log'!$B$2*2))))))*E766),0))</f>
        <v>0</v>
      </c>
      <c r="U766">
        <f t="shared" si="23"/>
        <v>1</v>
      </c>
    </row>
    <row r="767" spans="8:21" ht="16" x14ac:dyDescent="0.2">
      <c r="H767" s="22"/>
      <c r="I767" s="22"/>
      <c r="J767" s="22"/>
      <c r="M767" s="17"/>
      <c r="N767" s="26">
        <f>((G767-1)*(1-(IF(H767="no",0,'results log'!$B$3)))+1)</f>
        <v>5.0000000000000044E-2</v>
      </c>
      <c r="O767" s="26">
        <f t="shared" si="24"/>
        <v>0</v>
      </c>
      <c r="P767" s="28">
        <f>IF(ISBLANK(M767),,IF(ISBLANK(F767),,(IF(M767="WON-EW",((((F767-1)*J767)*'results log'!$B$2)+('results log'!$B$2*(F767-1))),IF(M767="WON",((((F767-1)*J767)*'results log'!$B$2)+('results log'!$B$2*(F767-1))),IF(M767="PLACED",((((F767-1)*J767)*'results log'!$B$2)-'results log'!$B$2),IF(J767=0,-'results log'!$B$2,IF(J767=0,-'results log'!$B$2,-('results log'!$B$2*2)))))))*E767))</f>
        <v>0</v>
      </c>
      <c r="Q767" s="27">
        <f>IF(ISBLANK(M767),,IF(ISBLANK(G767),,(IF(M767="WON-EW",((((N767-1)*J767)*'results log'!$B$2)+('results log'!$B$2*(N767-1))),IF(M767="WON",((((N767-1)*J767)*'results log'!$B$2)+('results log'!$B$2*(N767-1))),IF(M767="PLACED",((((N767-1)*J767)*'results log'!$B$2)-'results log'!$B$2),IF(J767=0,-'results log'!$B$2,IF(J767=0,-'results log'!$B$2,-('results log'!$B$2*2)))))))*E767))</f>
        <v>0</v>
      </c>
      <c r="R767" s="27">
        <f>IF(ISBLANK(M767),,IF(U767&lt;&gt;1,((IF(M767="WON-EW",(((K767-1)*'results log'!$B$2)*(1-$B$3))+(((L767-1)*'results log'!$B$2)*(1-$B$3)),IF(M767="WON",(((K767-1)*'results log'!$B$2)*(1-$B$3)),IF(M767="PLACED",(((L767-1)*'results log'!$B$2)*(1-$B$3))-'results log'!$B$2,IF(J767=0,-'results log'!$B$2,-('results log'!$B$2*2))))))*E767),0))</f>
        <v>0</v>
      </c>
      <c r="U767">
        <f t="shared" si="23"/>
        <v>1</v>
      </c>
    </row>
    <row r="768" spans="8:21" ht="16" x14ac:dyDescent="0.2">
      <c r="H768" s="22"/>
      <c r="I768" s="22"/>
      <c r="J768" s="22"/>
      <c r="M768" s="17"/>
      <c r="N768" s="26">
        <f>((G768-1)*(1-(IF(H768="no",0,'results log'!$B$3)))+1)</f>
        <v>5.0000000000000044E-2</v>
      </c>
      <c r="O768" s="26">
        <f t="shared" si="24"/>
        <v>0</v>
      </c>
      <c r="P768" s="28">
        <f>IF(ISBLANK(M768),,IF(ISBLANK(F768),,(IF(M768="WON-EW",((((F768-1)*J768)*'results log'!$B$2)+('results log'!$B$2*(F768-1))),IF(M768="WON",((((F768-1)*J768)*'results log'!$B$2)+('results log'!$B$2*(F768-1))),IF(M768="PLACED",((((F768-1)*J768)*'results log'!$B$2)-'results log'!$B$2),IF(J768=0,-'results log'!$B$2,IF(J768=0,-'results log'!$B$2,-('results log'!$B$2*2)))))))*E768))</f>
        <v>0</v>
      </c>
      <c r="Q768" s="27">
        <f>IF(ISBLANK(M768),,IF(ISBLANK(G768),,(IF(M768="WON-EW",((((N768-1)*J768)*'results log'!$B$2)+('results log'!$B$2*(N768-1))),IF(M768="WON",((((N768-1)*J768)*'results log'!$B$2)+('results log'!$B$2*(N768-1))),IF(M768="PLACED",((((N768-1)*J768)*'results log'!$B$2)-'results log'!$B$2),IF(J768=0,-'results log'!$B$2,IF(J768=0,-'results log'!$B$2,-('results log'!$B$2*2)))))))*E768))</f>
        <v>0</v>
      </c>
      <c r="R768" s="27">
        <f>IF(ISBLANK(M768),,IF(U768&lt;&gt;1,((IF(M768="WON-EW",(((K768-1)*'results log'!$B$2)*(1-$B$3))+(((L768-1)*'results log'!$B$2)*(1-$B$3)),IF(M768="WON",(((K768-1)*'results log'!$B$2)*(1-$B$3)),IF(M768="PLACED",(((L768-1)*'results log'!$B$2)*(1-$B$3))-'results log'!$B$2,IF(J768=0,-'results log'!$B$2,-('results log'!$B$2*2))))))*E768),0))</f>
        <v>0</v>
      </c>
      <c r="U768">
        <f t="shared" si="23"/>
        <v>1</v>
      </c>
    </row>
    <row r="769" spans="8:21" ht="16" x14ac:dyDescent="0.2">
      <c r="H769" s="22"/>
      <c r="I769" s="22"/>
      <c r="J769" s="22"/>
      <c r="M769" s="17"/>
      <c r="N769" s="26">
        <f>((G769-1)*(1-(IF(H769="no",0,'results log'!$B$3)))+1)</f>
        <v>5.0000000000000044E-2</v>
      </c>
      <c r="O769" s="26">
        <f t="shared" si="24"/>
        <v>0</v>
      </c>
      <c r="P769" s="28">
        <f>IF(ISBLANK(M769),,IF(ISBLANK(F769),,(IF(M769="WON-EW",((((F769-1)*J769)*'results log'!$B$2)+('results log'!$B$2*(F769-1))),IF(M769="WON",((((F769-1)*J769)*'results log'!$B$2)+('results log'!$B$2*(F769-1))),IF(M769="PLACED",((((F769-1)*J769)*'results log'!$B$2)-'results log'!$B$2),IF(J769=0,-'results log'!$B$2,IF(J769=0,-'results log'!$B$2,-('results log'!$B$2*2)))))))*E769))</f>
        <v>0</v>
      </c>
      <c r="Q769" s="27">
        <f>IF(ISBLANK(M769),,IF(ISBLANK(G769),,(IF(M769="WON-EW",((((N769-1)*J769)*'results log'!$B$2)+('results log'!$B$2*(N769-1))),IF(M769="WON",((((N769-1)*J769)*'results log'!$B$2)+('results log'!$B$2*(N769-1))),IF(M769="PLACED",((((N769-1)*J769)*'results log'!$B$2)-'results log'!$B$2),IF(J769=0,-'results log'!$B$2,IF(J769=0,-'results log'!$B$2,-('results log'!$B$2*2)))))))*E769))</f>
        <v>0</v>
      </c>
      <c r="R769" s="27">
        <f>IF(ISBLANK(M769),,IF(U769&lt;&gt;1,((IF(M769="WON-EW",(((K769-1)*'results log'!$B$2)*(1-$B$3))+(((L769-1)*'results log'!$B$2)*(1-$B$3)),IF(M769="WON",(((K769-1)*'results log'!$B$2)*(1-$B$3)),IF(M769="PLACED",(((L769-1)*'results log'!$B$2)*(1-$B$3))-'results log'!$B$2,IF(J769=0,-'results log'!$B$2,-('results log'!$B$2*2))))))*E769),0))</f>
        <v>0</v>
      </c>
      <c r="U769">
        <f t="shared" si="23"/>
        <v>1</v>
      </c>
    </row>
    <row r="770" spans="8:21" ht="16" x14ac:dyDescent="0.2">
      <c r="H770" s="22"/>
      <c r="I770" s="22"/>
      <c r="J770" s="22"/>
      <c r="M770" s="17"/>
      <c r="N770" s="26">
        <f>((G770-1)*(1-(IF(H770="no",0,'results log'!$B$3)))+1)</f>
        <v>5.0000000000000044E-2</v>
      </c>
      <c r="O770" s="26">
        <f t="shared" si="24"/>
        <v>0</v>
      </c>
      <c r="P770" s="28">
        <f>IF(ISBLANK(M770),,IF(ISBLANK(F770),,(IF(M770="WON-EW",((((F770-1)*J770)*'results log'!$B$2)+('results log'!$B$2*(F770-1))),IF(M770="WON",((((F770-1)*J770)*'results log'!$B$2)+('results log'!$B$2*(F770-1))),IF(M770="PLACED",((((F770-1)*J770)*'results log'!$B$2)-'results log'!$B$2),IF(J770=0,-'results log'!$B$2,IF(J770=0,-'results log'!$B$2,-('results log'!$B$2*2)))))))*E770))</f>
        <v>0</v>
      </c>
      <c r="Q770" s="27">
        <f>IF(ISBLANK(M770),,IF(ISBLANK(G770),,(IF(M770="WON-EW",((((N770-1)*J770)*'results log'!$B$2)+('results log'!$B$2*(N770-1))),IF(M770="WON",((((N770-1)*J770)*'results log'!$B$2)+('results log'!$B$2*(N770-1))),IF(M770="PLACED",((((N770-1)*J770)*'results log'!$B$2)-'results log'!$B$2),IF(J770=0,-'results log'!$B$2,IF(J770=0,-'results log'!$B$2,-('results log'!$B$2*2)))))))*E770))</f>
        <v>0</v>
      </c>
      <c r="R770" s="27">
        <f>IF(ISBLANK(M770),,IF(U770&lt;&gt;1,((IF(M770="WON-EW",(((K770-1)*'results log'!$B$2)*(1-$B$3))+(((L770-1)*'results log'!$B$2)*(1-$B$3)),IF(M770="WON",(((K770-1)*'results log'!$B$2)*(1-$B$3)),IF(M770="PLACED",(((L770-1)*'results log'!$B$2)*(1-$B$3))-'results log'!$B$2,IF(J770=0,-'results log'!$B$2,-('results log'!$B$2*2))))))*E770),0))</f>
        <v>0</v>
      </c>
      <c r="U770">
        <f t="shared" si="23"/>
        <v>1</v>
      </c>
    </row>
    <row r="771" spans="8:21" ht="16" x14ac:dyDescent="0.2">
      <c r="H771" s="22"/>
      <c r="I771" s="22"/>
      <c r="J771" s="22"/>
      <c r="M771" s="17"/>
      <c r="N771" s="26">
        <f>((G771-1)*(1-(IF(H771="no",0,'results log'!$B$3)))+1)</f>
        <v>5.0000000000000044E-2</v>
      </c>
      <c r="O771" s="26">
        <f t="shared" si="24"/>
        <v>0</v>
      </c>
      <c r="P771" s="28">
        <f>IF(ISBLANK(M771),,IF(ISBLANK(F771),,(IF(M771="WON-EW",((((F771-1)*J771)*'results log'!$B$2)+('results log'!$B$2*(F771-1))),IF(M771="WON",((((F771-1)*J771)*'results log'!$B$2)+('results log'!$B$2*(F771-1))),IF(M771="PLACED",((((F771-1)*J771)*'results log'!$B$2)-'results log'!$B$2),IF(J771=0,-'results log'!$B$2,IF(J771=0,-'results log'!$B$2,-('results log'!$B$2*2)))))))*E771))</f>
        <v>0</v>
      </c>
      <c r="Q771" s="27">
        <f>IF(ISBLANK(M771),,IF(ISBLANK(G771),,(IF(M771="WON-EW",((((N771-1)*J771)*'results log'!$B$2)+('results log'!$B$2*(N771-1))),IF(M771="WON",((((N771-1)*J771)*'results log'!$B$2)+('results log'!$B$2*(N771-1))),IF(M771="PLACED",((((N771-1)*J771)*'results log'!$B$2)-'results log'!$B$2),IF(J771=0,-'results log'!$B$2,IF(J771=0,-'results log'!$B$2,-('results log'!$B$2*2)))))))*E771))</f>
        <v>0</v>
      </c>
      <c r="R771" s="27">
        <f>IF(ISBLANK(M771),,IF(U771&lt;&gt;1,((IF(M771="WON-EW",(((K771-1)*'results log'!$B$2)*(1-$B$3))+(((L771-1)*'results log'!$B$2)*(1-$B$3)),IF(M771="WON",(((K771-1)*'results log'!$B$2)*(1-$B$3)),IF(M771="PLACED",(((L771-1)*'results log'!$B$2)*(1-$B$3))-'results log'!$B$2,IF(J771=0,-'results log'!$B$2,-('results log'!$B$2*2))))))*E771),0))</f>
        <v>0</v>
      </c>
      <c r="U771">
        <f t="shared" si="23"/>
        <v>1</v>
      </c>
    </row>
    <row r="772" spans="8:21" ht="16" x14ac:dyDescent="0.2">
      <c r="H772" s="22"/>
      <c r="I772" s="22"/>
      <c r="J772" s="22"/>
      <c r="M772" s="17"/>
      <c r="N772" s="26">
        <f>((G772-1)*(1-(IF(H772="no",0,'results log'!$B$3)))+1)</f>
        <v>5.0000000000000044E-2</v>
      </c>
      <c r="O772" s="26">
        <f t="shared" si="24"/>
        <v>0</v>
      </c>
      <c r="P772" s="28">
        <f>IF(ISBLANK(M772),,IF(ISBLANK(F772),,(IF(M772="WON-EW",((((F772-1)*J772)*'results log'!$B$2)+('results log'!$B$2*(F772-1))),IF(M772="WON",((((F772-1)*J772)*'results log'!$B$2)+('results log'!$B$2*(F772-1))),IF(M772="PLACED",((((F772-1)*J772)*'results log'!$B$2)-'results log'!$B$2),IF(J772=0,-'results log'!$B$2,IF(J772=0,-'results log'!$B$2,-('results log'!$B$2*2)))))))*E772))</f>
        <v>0</v>
      </c>
      <c r="Q772" s="27">
        <f>IF(ISBLANK(M772),,IF(ISBLANK(G772),,(IF(M772="WON-EW",((((N772-1)*J772)*'results log'!$B$2)+('results log'!$B$2*(N772-1))),IF(M772="WON",((((N772-1)*J772)*'results log'!$B$2)+('results log'!$B$2*(N772-1))),IF(M772="PLACED",((((N772-1)*J772)*'results log'!$B$2)-'results log'!$B$2),IF(J772=0,-'results log'!$B$2,IF(J772=0,-'results log'!$B$2,-('results log'!$B$2*2)))))))*E772))</f>
        <v>0</v>
      </c>
      <c r="R772" s="27">
        <f>IF(ISBLANK(M772),,IF(U772&lt;&gt;1,((IF(M772="WON-EW",(((K772-1)*'results log'!$B$2)*(1-$B$3))+(((L772-1)*'results log'!$B$2)*(1-$B$3)),IF(M772="WON",(((K772-1)*'results log'!$B$2)*(1-$B$3)),IF(M772="PLACED",(((L772-1)*'results log'!$B$2)*(1-$B$3))-'results log'!$B$2,IF(J772=0,-'results log'!$B$2,-('results log'!$B$2*2))))))*E772),0))</f>
        <v>0</v>
      </c>
      <c r="U772">
        <f t="shared" si="23"/>
        <v>1</v>
      </c>
    </row>
    <row r="773" spans="8:21" ht="16" x14ac:dyDescent="0.2">
      <c r="H773" s="22"/>
      <c r="I773" s="22"/>
      <c r="J773" s="22"/>
      <c r="M773" s="17"/>
      <c r="N773" s="26">
        <f>((G773-1)*(1-(IF(H773="no",0,'results log'!$B$3)))+1)</f>
        <v>5.0000000000000044E-2</v>
      </c>
      <c r="O773" s="26">
        <f t="shared" si="24"/>
        <v>0</v>
      </c>
      <c r="P773" s="28">
        <f>IF(ISBLANK(M773),,IF(ISBLANK(F773),,(IF(M773="WON-EW",((((F773-1)*J773)*'results log'!$B$2)+('results log'!$B$2*(F773-1))),IF(M773="WON",((((F773-1)*J773)*'results log'!$B$2)+('results log'!$B$2*(F773-1))),IF(M773="PLACED",((((F773-1)*J773)*'results log'!$B$2)-'results log'!$B$2),IF(J773=0,-'results log'!$B$2,IF(J773=0,-'results log'!$B$2,-('results log'!$B$2*2)))))))*E773))</f>
        <v>0</v>
      </c>
      <c r="Q773" s="27">
        <f>IF(ISBLANK(M773),,IF(ISBLANK(G773),,(IF(M773="WON-EW",((((N773-1)*J773)*'results log'!$B$2)+('results log'!$B$2*(N773-1))),IF(M773="WON",((((N773-1)*J773)*'results log'!$B$2)+('results log'!$B$2*(N773-1))),IF(M773="PLACED",((((N773-1)*J773)*'results log'!$B$2)-'results log'!$B$2),IF(J773=0,-'results log'!$B$2,IF(J773=0,-'results log'!$B$2,-('results log'!$B$2*2)))))))*E773))</f>
        <v>0</v>
      </c>
      <c r="R773" s="27">
        <f>IF(ISBLANK(M773),,IF(U773&lt;&gt;1,((IF(M773="WON-EW",(((K773-1)*'results log'!$B$2)*(1-$B$3))+(((L773-1)*'results log'!$B$2)*(1-$B$3)),IF(M773="WON",(((K773-1)*'results log'!$B$2)*(1-$B$3)),IF(M773="PLACED",(((L773-1)*'results log'!$B$2)*(1-$B$3))-'results log'!$B$2,IF(J773=0,-'results log'!$B$2,-('results log'!$B$2*2))))))*E773),0))</f>
        <v>0</v>
      </c>
      <c r="U773">
        <f t="shared" si="23"/>
        <v>1</v>
      </c>
    </row>
    <row r="774" spans="8:21" ht="16" x14ac:dyDescent="0.2">
      <c r="H774" s="22"/>
      <c r="I774" s="22"/>
      <c r="J774" s="22"/>
      <c r="M774" s="17"/>
      <c r="N774" s="26">
        <f>((G774-1)*(1-(IF(H774="no",0,'results log'!$B$3)))+1)</f>
        <v>5.0000000000000044E-2</v>
      </c>
      <c r="O774" s="26">
        <f t="shared" si="24"/>
        <v>0</v>
      </c>
      <c r="P774" s="28">
        <f>IF(ISBLANK(M774),,IF(ISBLANK(F774),,(IF(M774="WON-EW",((((F774-1)*J774)*'results log'!$B$2)+('results log'!$B$2*(F774-1))),IF(M774="WON",((((F774-1)*J774)*'results log'!$B$2)+('results log'!$B$2*(F774-1))),IF(M774="PLACED",((((F774-1)*J774)*'results log'!$B$2)-'results log'!$B$2),IF(J774=0,-'results log'!$B$2,IF(J774=0,-'results log'!$B$2,-('results log'!$B$2*2)))))))*E774))</f>
        <v>0</v>
      </c>
      <c r="Q774" s="27">
        <f>IF(ISBLANK(M774),,IF(ISBLANK(G774),,(IF(M774="WON-EW",((((N774-1)*J774)*'results log'!$B$2)+('results log'!$B$2*(N774-1))),IF(M774="WON",((((N774-1)*J774)*'results log'!$B$2)+('results log'!$B$2*(N774-1))),IF(M774="PLACED",((((N774-1)*J774)*'results log'!$B$2)-'results log'!$B$2),IF(J774=0,-'results log'!$B$2,IF(J774=0,-'results log'!$B$2,-('results log'!$B$2*2)))))))*E774))</f>
        <v>0</v>
      </c>
      <c r="R774" s="27">
        <f>IF(ISBLANK(M774),,IF(U774&lt;&gt;1,((IF(M774="WON-EW",(((K774-1)*'results log'!$B$2)*(1-$B$3))+(((L774-1)*'results log'!$B$2)*(1-$B$3)),IF(M774="WON",(((K774-1)*'results log'!$B$2)*(1-$B$3)),IF(M774="PLACED",(((L774-1)*'results log'!$B$2)*(1-$B$3))-'results log'!$B$2,IF(J774=0,-'results log'!$B$2,-('results log'!$B$2*2))))))*E774),0))</f>
        <v>0</v>
      </c>
      <c r="U774">
        <f t="shared" si="23"/>
        <v>1</v>
      </c>
    </row>
    <row r="775" spans="8:21" ht="16" x14ac:dyDescent="0.2">
      <c r="H775" s="22"/>
      <c r="I775" s="22"/>
      <c r="J775" s="22"/>
      <c r="M775" s="17"/>
      <c r="N775" s="26">
        <f>((G775-1)*(1-(IF(H775="no",0,'results log'!$B$3)))+1)</f>
        <v>5.0000000000000044E-2</v>
      </c>
      <c r="O775" s="26">
        <f t="shared" si="24"/>
        <v>0</v>
      </c>
      <c r="P775" s="28">
        <f>IF(ISBLANK(M775),,IF(ISBLANK(F775),,(IF(M775="WON-EW",((((F775-1)*J775)*'results log'!$B$2)+('results log'!$B$2*(F775-1))),IF(M775="WON",((((F775-1)*J775)*'results log'!$B$2)+('results log'!$B$2*(F775-1))),IF(M775="PLACED",((((F775-1)*J775)*'results log'!$B$2)-'results log'!$B$2),IF(J775=0,-'results log'!$B$2,IF(J775=0,-'results log'!$B$2,-('results log'!$B$2*2)))))))*E775))</f>
        <v>0</v>
      </c>
      <c r="Q775" s="27">
        <f>IF(ISBLANK(M775),,IF(ISBLANK(G775),,(IF(M775="WON-EW",((((N775-1)*J775)*'results log'!$B$2)+('results log'!$B$2*(N775-1))),IF(M775="WON",((((N775-1)*J775)*'results log'!$B$2)+('results log'!$B$2*(N775-1))),IF(M775="PLACED",((((N775-1)*J775)*'results log'!$B$2)-'results log'!$B$2),IF(J775=0,-'results log'!$B$2,IF(J775=0,-'results log'!$B$2,-('results log'!$B$2*2)))))))*E775))</f>
        <v>0</v>
      </c>
      <c r="R775" s="27">
        <f>IF(ISBLANK(M775),,IF(U775&lt;&gt;1,((IF(M775="WON-EW",(((K775-1)*'results log'!$B$2)*(1-$B$3))+(((L775-1)*'results log'!$B$2)*(1-$B$3)),IF(M775="WON",(((K775-1)*'results log'!$B$2)*(1-$B$3)),IF(M775="PLACED",(((L775-1)*'results log'!$B$2)*(1-$B$3))-'results log'!$B$2,IF(J775=0,-'results log'!$B$2,-('results log'!$B$2*2))))))*E775),0))</f>
        <v>0</v>
      </c>
      <c r="U775">
        <f t="shared" si="23"/>
        <v>1</v>
      </c>
    </row>
    <row r="776" spans="8:21" ht="16" x14ac:dyDescent="0.2">
      <c r="H776" s="22"/>
      <c r="I776" s="22"/>
      <c r="J776" s="22"/>
      <c r="M776" s="17"/>
      <c r="N776" s="26">
        <f>((G776-1)*(1-(IF(H776="no",0,'results log'!$B$3)))+1)</f>
        <v>5.0000000000000044E-2</v>
      </c>
      <c r="O776" s="26">
        <f t="shared" si="24"/>
        <v>0</v>
      </c>
      <c r="P776" s="28">
        <f>IF(ISBLANK(M776),,IF(ISBLANK(F776),,(IF(M776="WON-EW",((((F776-1)*J776)*'results log'!$B$2)+('results log'!$B$2*(F776-1))),IF(M776="WON",((((F776-1)*J776)*'results log'!$B$2)+('results log'!$B$2*(F776-1))),IF(M776="PLACED",((((F776-1)*J776)*'results log'!$B$2)-'results log'!$B$2),IF(J776=0,-'results log'!$B$2,IF(J776=0,-'results log'!$B$2,-('results log'!$B$2*2)))))))*E776))</f>
        <v>0</v>
      </c>
      <c r="Q776" s="27">
        <f>IF(ISBLANK(M776),,IF(ISBLANK(G776),,(IF(M776="WON-EW",((((N776-1)*J776)*'results log'!$B$2)+('results log'!$B$2*(N776-1))),IF(M776="WON",((((N776-1)*J776)*'results log'!$B$2)+('results log'!$B$2*(N776-1))),IF(M776="PLACED",((((N776-1)*J776)*'results log'!$B$2)-'results log'!$B$2),IF(J776=0,-'results log'!$B$2,IF(J776=0,-'results log'!$B$2,-('results log'!$B$2*2)))))))*E776))</f>
        <v>0</v>
      </c>
      <c r="R776" s="27">
        <f>IF(ISBLANK(M776),,IF(U776&lt;&gt;1,((IF(M776="WON-EW",(((K776-1)*'results log'!$B$2)*(1-$B$3))+(((L776-1)*'results log'!$B$2)*(1-$B$3)),IF(M776="WON",(((K776-1)*'results log'!$B$2)*(1-$B$3)),IF(M776="PLACED",(((L776-1)*'results log'!$B$2)*(1-$B$3))-'results log'!$B$2,IF(J776=0,-'results log'!$B$2,-('results log'!$B$2*2))))))*E776),0))</f>
        <v>0</v>
      </c>
      <c r="U776">
        <f t="shared" si="23"/>
        <v>1</v>
      </c>
    </row>
    <row r="777" spans="8:21" ht="16" x14ac:dyDescent="0.2">
      <c r="H777" s="22"/>
      <c r="I777" s="22"/>
      <c r="J777" s="22"/>
      <c r="M777" s="17"/>
      <c r="N777" s="26">
        <f>((G777-1)*(1-(IF(H777="no",0,'results log'!$B$3)))+1)</f>
        <v>5.0000000000000044E-2</v>
      </c>
      <c r="O777" s="26">
        <f t="shared" si="24"/>
        <v>0</v>
      </c>
      <c r="P777" s="28">
        <f>IF(ISBLANK(M777),,IF(ISBLANK(F777),,(IF(M777="WON-EW",((((F777-1)*J777)*'results log'!$B$2)+('results log'!$B$2*(F777-1))),IF(M777="WON",((((F777-1)*J777)*'results log'!$B$2)+('results log'!$B$2*(F777-1))),IF(M777="PLACED",((((F777-1)*J777)*'results log'!$B$2)-'results log'!$B$2),IF(J777=0,-'results log'!$B$2,IF(J777=0,-'results log'!$B$2,-('results log'!$B$2*2)))))))*E777))</f>
        <v>0</v>
      </c>
      <c r="Q777" s="27">
        <f>IF(ISBLANK(M777),,IF(ISBLANK(G777),,(IF(M777="WON-EW",((((N777-1)*J777)*'results log'!$B$2)+('results log'!$B$2*(N777-1))),IF(M777="WON",((((N777-1)*J777)*'results log'!$B$2)+('results log'!$B$2*(N777-1))),IF(M777="PLACED",((((N777-1)*J777)*'results log'!$B$2)-'results log'!$B$2),IF(J777=0,-'results log'!$B$2,IF(J777=0,-'results log'!$B$2,-('results log'!$B$2*2)))))))*E777))</f>
        <v>0</v>
      </c>
      <c r="R777" s="27">
        <f>IF(ISBLANK(M777),,IF(U777&lt;&gt;1,((IF(M777="WON-EW",(((K777-1)*'results log'!$B$2)*(1-$B$3))+(((L777-1)*'results log'!$B$2)*(1-$B$3)),IF(M777="WON",(((K777-1)*'results log'!$B$2)*(1-$B$3)),IF(M777="PLACED",(((L777-1)*'results log'!$B$2)*(1-$B$3))-'results log'!$B$2,IF(J777=0,-'results log'!$B$2,-('results log'!$B$2*2))))))*E777),0))</f>
        <v>0</v>
      </c>
      <c r="U777">
        <f t="shared" ref="U777:U840" si="25">IF(ISBLANK(K777),1,IF(ISBLANK(L777),2,99))</f>
        <v>1</v>
      </c>
    </row>
    <row r="778" spans="8:21" ht="16" x14ac:dyDescent="0.2">
      <c r="H778" s="22"/>
      <c r="I778" s="22"/>
      <c r="J778" s="22"/>
      <c r="M778" s="17"/>
      <c r="N778" s="26">
        <f>((G778-1)*(1-(IF(H778="no",0,'results log'!$B$3)))+1)</f>
        <v>5.0000000000000044E-2</v>
      </c>
      <c r="O778" s="26">
        <f t="shared" si="24"/>
        <v>0</v>
      </c>
      <c r="P778" s="28">
        <f>IF(ISBLANK(M778),,IF(ISBLANK(F778),,(IF(M778="WON-EW",((((F778-1)*J778)*'results log'!$B$2)+('results log'!$B$2*(F778-1))),IF(M778="WON",((((F778-1)*J778)*'results log'!$B$2)+('results log'!$B$2*(F778-1))),IF(M778="PLACED",((((F778-1)*J778)*'results log'!$B$2)-'results log'!$B$2),IF(J778=0,-'results log'!$B$2,IF(J778=0,-'results log'!$B$2,-('results log'!$B$2*2)))))))*E778))</f>
        <v>0</v>
      </c>
      <c r="Q778" s="27">
        <f>IF(ISBLANK(M778),,IF(ISBLANK(G778),,(IF(M778="WON-EW",((((N778-1)*J778)*'results log'!$B$2)+('results log'!$B$2*(N778-1))),IF(M778="WON",((((N778-1)*J778)*'results log'!$B$2)+('results log'!$B$2*(N778-1))),IF(M778="PLACED",((((N778-1)*J778)*'results log'!$B$2)-'results log'!$B$2),IF(J778=0,-'results log'!$B$2,IF(J778=0,-'results log'!$B$2,-('results log'!$B$2*2)))))))*E778))</f>
        <v>0</v>
      </c>
      <c r="R778" s="27">
        <f>IF(ISBLANK(M778),,IF(U778&lt;&gt;1,((IF(M778="WON-EW",(((K778-1)*'results log'!$B$2)*(1-$B$3))+(((L778-1)*'results log'!$B$2)*(1-$B$3)),IF(M778="WON",(((K778-1)*'results log'!$B$2)*(1-$B$3)),IF(M778="PLACED",(((L778-1)*'results log'!$B$2)*(1-$B$3))-'results log'!$B$2,IF(J778=0,-'results log'!$B$2,-('results log'!$B$2*2))))))*E778),0))</f>
        <v>0</v>
      </c>
      <c r="U778">
        <f t="shared" si="25"/>
        <v>1</v>
      </c>
    </row>
    <row r="779" spans="8:21" ht="16" x14ac:dyDescent="0.2">
      <c r="H779" s="22"/>
      <c r="I779" s="22"/>
      <c r="J779" s="22"/>
      <c r="M779" s="17"/>
      <c r="N779" s="26">
        <f>((G779-1)*(1-(IF(H779="no",0,'results log'!$B$3)))+1)</f>
        <v>5.0000000000000044E-2</v>
      </c>
      <c r="O779" s="26">
        <f t="shared" si="24"/>
        <v>0</v>
      </c>
      <c r="P779" s="28">
        <f>IF(ISBLANK(M779),,IF(ISBLANK(F779),,(IF(M779="WON-EW",((((F779-1)*J779)*'results log'!$B$2)+('results log'!$B$2*(F779-1))),IF(M779="WON",((((F779-1)*J779)*'results log'!$B$2)+('results log'!$B$2*(F779-1))),IF(M779="PLACED",((((F779-1)*J779)*'results log'!$B$2)-'results log'!$B$2),IF(J779=0,-'results log'!$B$2,IF(J779=0,-'results log'!$B$2,-('results log'!$B$2*2)))))))*E779))</f>
        <v>0</v>
      </c>
      <c r="Q779" s="27">
        <f>IF(ISBLANK(M779),,IF(ISBLANK(G779),,(IF(M779="WON-EW",((((N779-1)*J779)*'results log'!$B$2)+('results log'!$B$2*(N779-1))),IF(M779="WON",((((N779-1)*J779)*'results log'!$B$2)+('results log'!$B$2*(N779-1))),IF(M779="PLACED",((((N779-1)*J779)*'results log'!$B$2)-'results log'!$B$2),IF(J779=0,-'results log'!$B$2,IF(J779=0,-'results log'!$B$2,-('results log'!$B$2*2)))))))*E779))</f>
        <v>0</v>
      </c>
      <c r="R779" s="27">
        <f>IF(ISBLANK(M779),,IF(U779&lt;&gt;1,((IF(M779="WON-EW",(((K779-1)*'results log'!$B$2)*(1-$B$3))+(((L779-1)*'results log'!$B$2)*(1-$B$3)),IF(M779="WON",(((K779-1)*'results log'!$B$2)*(1-$B$3)),IF(M779="PLACED",(((L779-1)*'results log'!$B$2)*(1-$B$3))-'results log'!$B$2,IF(J779=0,-'results log'!$B$2,-('results log'!$B$2*2))))))*E779),0))</f>
        <v>0</v>
      </c>
      <c r="U779">
        <f t="shared" si="25"/>
        <v>1</v>
      </c>
    </row>
    <row r="780" spans="8:21" ht="16" x14ac:dyDescent="0.2">
      <c r="H780" s="22"/>
      <c r="I780" s="22"/>
      <c r="J780" s="22"/>
      <c r="M780" s="17"/>
      <c r="N780" s="26">
        <f>((G780-1)*(1-(IF(H780="no",0,'results log'!$B$3)))+1)</f>
        <v>5.0000000000000044E-2</v>
      </c>
      <c r="O780" s="26">
        <f t="shared" si="24"/>
        <v>0</v>
      </c>
      <c r="P780" s="28">
        <f>IF(ISBLANK(M780),,IF(ISBLANK(F780),,(IF(M780="WON-EW",((((F780-1)*J780)*'results log'!$B$2)+('results log'!$B$2*(F780-1))),IF(M780="WON",((((F780-1)*J780)*'results log'!$B$2)+('results log'!$B$2*(F780-1))),IF(M780="PLACED",((((F780-1)*J780)*'results log'!$B$2)-'results log'!$B$2),IF(J780=0,-'results log'!$B$2,IF(J780=0,-'results log'!$B$2,-('results log'!$B$2*2)))))))*E780))</f>
        <v>0</v>
      </c>
      <c r="Q780" s="27">
        <f>IF(ISBLANK(M780),,IF(ISBLANK(G780),,(IF(M780="WON-EW",((((N780-1)*J780)*'results log'!$B$2)+('results log'!$B$2*(N780-1))),IF(M780="WON",((((N780-1)*J780)*'results log'!$B$2)+('results log'!$B$2*(N780-1))),IF(M780="PLACED",((((N780-1)*J780)*'results log'!$B$2)-'results log'!$B$2),IF(J780=0,-'results log'!$B$2,IF(J780=0,-'results log'!$B$2,-('results log'!$B$2*2)))))))*E780))</f>
        <v>0</v>
      </c>
      <c r="R780" s="27">
        <f>IF(ISBLANK(M780),,IF(U780&lt;&gt;1,((IF(M780="WON-EW",(((K780-1)*'results log'!$B$2)*(1-$B$3))+(((L780-1)*'results log'!$B$2)*(1-$B$3)),IF(M780="WON",(((K780-1)*'results log'!$B$2)*(1-$B$3)),IF(M780="PLACED",(((L780-1)*'results log'!$B$2)*(1-$B$3))-'results log'!$B$2,IF(J780=0,-'results log'!$B$2,-('results log'!$B$2*2))))))*E780),0))</f>
        <v>0</v>
      </c>
      <c r="U780">
        <f t="shared" si="25"/>
        <v>1</v>
      </c>
    </row>
    <row r="781" spans="8:21" ht="16" x14ac:dyDescent="0.2">
      <c r="H781" s="22"/>
      <c r="I781" s="22"/>
      <c r="J781" s="22"/>
      <c r="M781" s="17"/>
      <c r="N781" s="26">
        <f>((G781-1)*(1-(IF(H781="no",0,'results log'!$B$3)))+1)</f>
        <v>5.0000000000000044E-2</v>
      </c>
      <c r="O781" s="26">
        <f t="shared" si="24"/>
        <v>0</v>
      </c>
      <c r="P781" s="28">
        <f>IF(ISBLANK(M781),,IF(ISBLANK(F781),,(IF(M781="WON-EW",((((F781-1)*J781)*'results log'!$B$2)+('results log'!$B$2*(F781-1))),IF(M781="WON",((((F781-1)*J781)*'results log'!$B$2)+('results log'!$B$2*(F781-1))),IF(M781="PLACED",((((F781-1)*J781)*'results log'!$B$2)-'results log'!$B$2),IF(J781=0,-'results log'!$B$2,IF(J781=0,-'results log'!$B$2,-('results log'!$B$2*2)))))))*E781))</f>
        <v>0</v>
      </c>
      <c r="Q781" s="27">
        <f>IF(ISBLANK(M781),,IF(ISBLANK(G781),,(IF(M781="WON-EW",((((N781-1)*J781)*'results log'!$B$2)+('results log'!$B$2*(N781-1))),IF(M781="WON",((((N781-1)*J781)*'results log'!$B$2)+('results log'!$B$2*(N781-1))),IF(M781="PLACED",((((N781-1)*J781)*'results log'!$B$2)-'results log'!$B$2),IF(J781=0,-'results log'!$B$2,IF(J781=0,-'results log'!$B$2,-('results log'!$B$2*2)))))))*E781))</f>
        <v>0</v>
      </c>
      <c r="R781" s="27">
        <f>IF(ISBLANK(M781),,IF(U781&lt;&gt;1,((IF(M781="WON-EW",(((K781-1)*'results log'!$B$2)*(1-$B$3))+(((L781-1)*'results log'!$B$2)*(1-$B$3)),IF(M781="WON",(((K781-1)*'results log'!$B$2)*(1-$B$3)),IF(M781="PLACED",(((L781-1)*'results log'!$B$2)*(1-$B$3))-'results log'!$B$2,IF(J781=0,-'results log'!$B$2,-('results log'!$B$2*2))))))*E781),0))</f>
        <v>0</v>
      </c>
      <c r="U781">
        <f t="shared" si="25"/>
        <v>1</v>
      </c>
    </row>
    <row r="782" spans="8:21" ht="16" x14ac:dyDescent="0.2">
      <c r="H782" s="22"/>
      <c r="I782" s="22"/>
      <c r="J782" s="22"/>
      <c r="M782" s="17"/>
      <c r="N782" s="26">
        <f>((G782-1)*(1-(IF(H782="no",0,'results log'!$B$3)))+1)</f>
        <v>5.0000000000000044E-2</v>
      </c>
      <c r="O782" s="26">
        <f t="shared" si="24"/>
        <v>0</v>
      </c>
      <c r="P782" s="28">
        <f>IF(ISBLANK(M782),,IF(ISBLANK(F782),,(IF(M782="WON-EW",((((F782-1)*J782)*'results log'!$B$2)+('results log'!$B$2*(F782-1))),IF(M782="WON",((((F782-1)*J782)*'results log'!$B$2)+('results log'!$B$2*(F782-1))),IF(M782="PLACED",((((F782-1)*J782)*'results log'!$B$2)-'results log'!$B$2),IF(J782=0,-'results log'!$B$2,IF(J782=0,-'results log'!$B$2,-('results log'!$B$2*2)))))))*E782))</f>
        <v>0</v>
      </c>
      <c r="Q782" s="27">
        <f>IF(ISBLANK(M782),,IF(ISBLANK(G782),,(IF(M782="WON-EW",((((N782-1)*J782)*'results log'!$B$2)+('results log'!$B$2*(N782-1))),IF(M782="WON",((((N782-1)*J782)*'results log'!$B$2)+('results log'!$B$2*(N782-1))),IF(M782="PLACED",((((N782-1)*J782)*'results log'!$B$2)-'results log'!$B$2),IF(J782=0,-'results log'!$B$2,IF(J782=0,-'results log'!$B$2,-('results log'!$B$2*2)))))))*E782))</f>
        <v>0</v>
      </c>
      <c r="R782" s="27">
        <f>IF(ISBLANK(M782),,IF(U782&lt;&gt;1,((IF(M782="WON-EW",(((K782-1)*'results log'!$B$2)*(1-$B$3))+(((L782-1)*'results log'!$B$2)*(1-$B$3)),IF(M782="WON",(((K782-1)*'results log'!$B$2)*(1-$B$3)),IF(M782="PLACED",(((L782-1)*'results log'!$B$2)*(1-$B$3))-'results log'!$B$2,IF(J782=0,-'results log'!$B$2,-('results log'!$B$2*2))))))*E782),0))</f>
        <v>0</v>
      </c>
      <c r="U782">
        <f t="shared" si="25"/>
        <v>1</v>
      </c>
    </row>
    <row r="783" spans="8:21" ht="16" x14ac:dyDescent="0.2">
      <c r="H783" s="22"/>
      <c r="I783" s="22"/>
      <c r="J783" s="22"/>
      <c r="M783" s="17"/>
      <c r="N783" s="26">
        <f>((G783-1)*(1-(IF(H783="no",0,'results log'!$B$3)))+1)</f>
        <v>5.0000000000000044E-2</v>
      </c>
      <c r="O783" s="26">
        <f t="shared" ref="O783:O846" si="26">E783*IF(I783="yes",2,1)</f>
        <v>0</v>
      </c>
      <c r="P783" s="28">
        <f>IF(ISBLANK(M783),,IF(ISBLANK(F783),,(IF(M783="WON-EW",((((F783-1)*J783)*'results log'!$B$2)+('results log'!$B$2*(F783-1))),IF(M783="WON",((((F783-1)*J783)*'results log'!$B$2)+('results log'!$B$2*(F783-1))),IF(M783="PLACED",((((F783-1)*J783)*'results log'!$B$2)-'results log'!$B$2),IF(J783=0,-'results log'!$B$2,IF(J783=0,-'results log'!$B$2,-('results log'!$B$2*2)))))))*E783))</f>
        <v>0</v>
      </c>
      <c r="Q783" s="27">
        <f>IF(ISBLANK(M783),,IF(ISBLANK(G783),,(IF(M783="WON-EW",((((N783-1)*J783)*'results log'!$B$2)+('results log'!$B$2*(N783-1))),IF(M783="WON",((((N783-1)*J783)*'results log'!$B$2)+('results log'!$B$2*(N783-1))),IF(M783="PLACED",((((N783-1)*J783)*'results log'!$B$2)-'results log'!$B$2),IF(J783=0,-'results log'!$B$2,IF(J783=0,-'results log'!$B$2,-('results log'!$B$2*2)))))))*E783))</f>
        <v>0</v>
      </c>
      <c r="R783" s="27">
        <f>IF(ISBLANK(M783),,IF(U783&lt;&gt;1,((IF(M783="WON-EW",(((K783-1)*'results log'!$B$2)*(1-$B$3))+(((L783-1)*'results log'!$B$2)*(1-$B$3)),IF(M783="WON",(((K783-1)*'results log'!$B$2)*(1-$B$3)),IF(M783="PLACED",(((L783-1)*'results log'!$B$2)*(1-$B$3))-'results log'!$B$2,IF(J783=0,-'results log'!$B$2,-('results log'!$B$2*2))))))*E783),0))</f>
        <v>0</v>
      </c>
      <c r="U783">
        <f t="shared" si="25"/>
        <v>1</v>
      </c>
    </row>
    <row r="784" spans="8:21" ht="16" x14ac:dyDescent="0.2">
      <c r="H784" s="22"/>
      <c r="I784" s="22"/>
      <c r="J784" s="22"/>
      <c r="M784" s="17"/>
      <c r="N784" s="26">
        <f>((G784-1)*(1-(IF(H784="no",0,'results log'!$B$3)))+1)</f>
        <v>5.0000000000000044E-2</v>
      </c>
      <c r="O784" s="26">
        <f t="shared" si="26"/>
        <v>0</v>
      </c>
      <c r="P784" s="28">
        <f>IF(ISBLANK(M784),,IF(ISBLANK(F784),,(IF(M784="WON-EW",((((F784-1)*J784)*'results log'!$B$2)+('results log'!$B$2*(F784-1))),IF(M784="WON",((((F784-1)*J784)*'results log'!$B$2)+('results log'!$B$2*(F784-1))),IF(M784="PLACED",((((F784-1)*J784)*'results log'!$B$2)-'results log'!$B$2),IF(J784=0,-'results log'!$B$2,IF(J784=0,-'results log'!$B$2,-('results log'!$B$2*2)))))))*E784))</f>
        <v>0</v>
      </c>
      <c r="Q784" s="27">
        <f>IF(ISBLANK(M784),,IF(ISBLANK(G784),,(IF(M784="WON-EW",((((N784-1)*J784)*'results log'!$B$2)+('results log'!$B$2*(N784-1))),IF(M784="WON",((((N784-1)*J784)*'results log'!$B$2)+('results log'!$B$2*(N784-1))),IF(M784="PLACED",((((N784-1)*J784)*'results log'!$B$2)-'results log'!$B$2),IF(J784=0,-'results log'!$B$2,IF(J784=0,-'results log'!$B$2,-('results log'!$B$2*2)))))))*E784))</f>
        <v>0</v>
      </c>
      <c r="R784" s="27">
        <f>IF(ISBLANK(M784),,IF(U784&lt;&gt;1,((IF(M784="WON-EW",(((K784-1)*'results log'!$B$2)*(1-$B$3))+(((L784-1)*'results log'!$B$2)*(1-$B$3)),IF(M784="WON",(((K784-1)*'results log'!$B$2)*(1-$B$3)),IF(M784="PLACED",(((L784-1)*'results log'!$B$2)*(1-$B$3))-'results log'!$B$2,IF(J784=0,-'results log'!$B$2,-('results log'!$B$2*2))))))*E784),0))</f>
        <v>0</v>
      </c>
      <c r="U784">
        <f t="shared" si="25"/>
        <v>1</v>
      </c>
    </row>
    <row r="785" spans="8:21" ht="16" x14ac:dyDescent="0.2">
      <c r="H785" s="22"/>
      <c r="I785" s="22"/>
      <c r="J785" s="22"/>
      <c r="M785" s="17"/>
      <c r="N785" s="26">
        <f>((G785-1)*(1-(IF(H785="no",0,'results log'!$B$3)))+1)</f>
        <v>5.0000000000000044E-2</v>
      </c>
      <c r="O785" s="26">
        <f t="shared" si="26"/>
        <v>0</v>
      </c>
      <c r="P785" s="28">
        <f>IF(ISBLANK(M785),,IF(ISBLANK(F785),,(IF(M785="WON-EW",((((F785-1)*J785)*'results log'!$B$2)+('results log'!$B$2*(F785-1))),IF(M785="WON",((((F785-1)*J785)*'results log'!$B$2)+('results log'!$B$2*(F785-1))),IF(M785="PLACED",((((F785-1)*J785)*'results log'!$B$2)-'results log'!$B$2),IF(J785=0,-'results log'!$B$2,IF(J785=0,-'results log'!$B$2,-('results log'!$B$2*2)))))))*E785))</f>
        <v>0</v>
      </c>
      <c r="Q785" s="27">
        <f>IF(ISBLANK(M785),,IF(ISBLANK(G785),,(IF(M785="WON-EW",((((N785-1)*J785)*'results log'!$B$2)+('results log'!$B$2*(N785-1))),IF(M785="WON",((((N785-1)*J785)*'results log'!$B$2)+('results log'!$B$2*(N785-1))),IF(M785="PLACED",((((N785-1)*J785)*'results log'!$B$2)-'results log'!$B$2),IF(J785=0,-'results log'!$B$2,IF(J785=0,-'results log'!$B$2,-('results log'!$B$2*2)))))))*E785))</f>
        <v>0</v>
      </c>
      <c r="R785" s="27">
        <f>IF(ISBLANK(M785),,IF(U785&lt;&gt;1,((IF(M785="WON-EW",(((K785-1)*'results log'!$B$2)*(1-$B$3))+(((L785-1)*'results log'!$B$2)*(1-$B$3)),IF(M785="WON",(((K785-1)*'results log'!$B$2)*(1-$B$3)),IF(M785="PLACED",(((L785-1)*'results log'!$B$2)*(1-$B$3))-'results log'!$B$2,IF(J785=0,-'results log'!$B$2,-('results log'!$B$2*2))))))*E785),0))</f>
        <v>0</v>
      </c>
      <c r="U785">
        <f t="shared" si="25"/>
        <v>1</v>
      </c>
    </row>
    <row r="786" spans="8:21" ht="16" x14ac:dyDescent="0.2">
      <c r="H786" s="22"/>
      <c r="I786" s="22"/>
      <c r="J786" s="22"/>
      <c r="M786" s="17"/>
      <c r="N786" s="26">
        <f>((G786-1)*(1-(IF(H786="no",0,'results log'!$B$3)))+1)</f>
        <v>5.0000000000000044E-2</v>
      </c>
      <c r="O786" s="26">
        <f t="shared" si="26"/>
        <v>0</v>
      </c>
      <c r="P786" s="28">
        <f>IF(ISBLANK(M786),,IF(ISBLANK(F786),,(IF(M786="WON-EW",((((F786-1)*J786)*'results log'!$B$2)+('results log'!$B$2*(F786-1))),IF(M786="WON",((((F786-1)*J786)*'results log'!$B$2)+('results log'!$B$2*(F786-1))),IF(M786="PLACED",((((F786-1)*J786)*'results log'!$B$2)-'results log'!$B$2),IF(J786=0,-'results log'!$B$2,IF(J786=0,-'results log'!$B$2,-('results log'!$B$2*2)))))))*E786))</f>
        <v>0</v>
      </c>
      <c r="Q786" s="27">
        <f>IF(ISBLANK(M786),,IF(ISBLANK(G786),,(IF(M786="WON-EW",((((N786-1)*J786)*'results log'!$B$2)+('results log'!$B$2*(N786-1))),IF(M786="WON",((((N786-1)*J786)*'results log'!$B$2)+('results log'!$B$2*(N786-1))),IF(M786="PLACED",((((N786-1)*J786)*'results log'!$B$2)-'results log'!$B$2),IF(J786=0,-'results log'!$B$2,IF(J786=0,-'results log'!$B$2,-('results log'!$B$2*2)))))))*E786))</f>
        <v>0</v>
      </c>
      <c r="R786" s="27">
        <f>IF(ISBLANK(M786),,IF(U786&lt;&gt;1,((IF(M786="WON-EW",(((K786-1)*'results log'!$B$2)*(1-$B$3))+(((L786-1)*'results log'!$B$2)*(1-$B$3)),IF(M786="WON",(((K786-1)*'results log'!$B$2)*(1-$B$3)),IF(M786="PLACED",(((L786-1)*'results log'!$B$2)*(1-$B$3))-'results log'!$B$2,IF(J786=0,-'results log'!$B$2,-('results log'!$B$2*2))))))*E786),0))</f>
        <v>0</v>
      </c>
      <c r="U786">
        <f t="shared" si="25"/>
        <v>1</v>
      </c>
    </row>
    <row r="787" spans="8:21" ht="16" x14ac:dyDescent="0.2">
      <c r="H787" s="22"/>
      <c r="I787" s="22"/>
      <c r="J787" s="22"/>
      <c r="M787" s="17"/>
      <c r="N787" s="26">
        <f>((G787-1)*(1-(IF(H787="no",0,'results log'!$B$3)))+1)</f>
        <v>5.0000000000000044E-2</v>
      </c>
      <c r="O787" s="26">
        <f t="shared" si="26"/>
        <v>0</v>
      </c>
      <c r="P787" s="28">
        <f>IF(ISBLANK(M787),,IF(ISBLANK(F787),,(IF(M787="WON-EW",((((F787-1)*J787)*'results log'!$B$2)+('results log'!$B$2*(F787-1))),IF(M787="WON",((((F787-1)*J787)*'results log'!$B$2)+('results log'!$B$2*(F787-1))),IF(M787="PLACED",((((F787-1)*J787)*'results log'!$B$2)-'results log'!$B$2),IF(J787=0,-'results log'!$B$2,IF(J787=0,-'results log'!$B$2,-('results log'!$B$2*2)))))))*E787))</f>
        <v>0</v>
      </c>
      <c r="Q787" s="27">
        <f>IF(ISBLANK(M787),,IF(ISBLANK(G787),,(IF(M787="WON-EW",((((N787-1)*J787)*'results log'!$B$2)+('results log'!$B$2*(N787-1))),IF(M787="WON",((((N787-1)*J787)*'results log'!$B$2)+('results log'!$B$2*(N787-1))),IF(M787="PLACED",((((N787-1)*J787)*'results log'!$B$2)-'results log'!$B$2),IF(J787=0,-'results log'!$B$2,IF(J787=0,-'results log'!$B$2,-('results log'!$B$2*2)))))))*E787))</f>
        <v>0</v>
      </c>
      <c r="R787" s="27">
        <f>IF(ISBLANK(M787),,IF(U787&lt;&gt;1,((IF(M787="WON-EW",(((K787-1)*'results log'!$B$2)*(1-$B$3))+(((L787-1)*'results log'!$B$2)*(1-$B$3)),IF(M787="WON",(((K787-1)*'results log'!$B$2)*(1-$B$3)),IF(M787="PLACED",(((L787-1)*'results log'!$B$2)*(1-$B$3))-'results log'!$B$2,IF(J787=0,-'results log'!$B$2,-('results log'!$B$2*2))))))*E787),0))</f>
        <v>0</v>
      </c>
      <c r="U787">
        <f t="shared" si="25"/>
        <v>1</v>
      </c>
    </row>
    <row r="788" spans="8:21" ht="16" x14ac:dyDescent="0.2">
      <c r="H788" s="22"/>
      <c r="I788" s="22"/>
      <c r="J788" s="22"/>
      <c r="M788" s="17"/>
      <c r="N788" s="26">
        <f>((G788-1)*(1-(IF(H788="no",0,'results log'!$B$3)))+1)</f>
        <v>5.0000000000000044E-2</v>
      </c>
      <c r="O788" s="26">
        <f t="shared" si="26"/>
        <v>0</v>
      </c>
      <c r="P788" s="28">
        <f>IF(ISBLANK(M788),,IF(ISBLANK(F788),,(IF(M788="WON-EW",((((F788-1)*J788)*'results log'!$B$2)+('results log'!$B$2*(F788-1))),IF(M788="WON",((((F788-1)*J788)*'results log'!$B$2)+('results log'!$B$2*(F788-1))),IF(M788="PLACED",((((F788-1)*J788)*'results log'!$B$2)-'results log'!$B$2),IF(J788=0,-'results log'!$B$2,IF(J788=0,-'results log'!$B$2,-('results log'!$B$2*2)))))))*E788))</f>
        <v>0</v>
      </c>
      <c r="Q788" s="27">
        <f>IF(ISBLANK(M788),,IF(ISBLANK(G788),,(IF(M788="WON-EW",((((N788-1)*J788)*'results log'!$B$2)+('results log'!$B$2*(N788-1))),IF(M788="WON",((((N788-1)*J788)*'results log'!$B$2)+('results log'!$B$2*(N788-1))),IF(M788="PLACED",((((N788-1)*J788)*'results log'!$B$2)-'results log'!$B$2),IF(J788=0,-'results log'!$B$2,IF(J788=0,-'results log'!$B$2,-('results log'!$B$2*2)))))))*E788))</f>
        <v>0</v>
      </c>
      <c r="R788" s="27">
        <f>IF(ISBLANK(M788),,IF(U788&lt;&gt;1,((IF(M788="WON-EW",(((K788-1)*'results log'!$B$2)*(1-$B$3))+(((L788-1)*'results log'!$B$2)*(1-$B$3)),IF(M788="WON",(((K788-1)*'results log'!$B$2)*(1-$B$3)),IF(M788="PLACED",(((L788-1)*'results log'!$B$2)*(1-$B$3))-'results log'!$B$2,IF(J788=0,-'results log'!$B$2,-('results log'!$B$2*2))))))*E788),0))</f>
        <v>0</v>
      </c>
      <c r="U788">
        <f t="shared" si="25"/>
        <v>1</v>
      </c>
    </row>
    <row r="789" spans="8:21" ht="16" x14ac:dyDescent="0.2">
      <c r="H789" s="22"/>
      <c r="I789" s="22"/>
      <c r="J789" s="22"/>
      <c r="M789" s="17"/>
      <c r="N789" s="26">
        <f>((G789-1)*(1-(IF(H789="no",0,'results log'!$B$3)))+1)</f>
        <v>5.0000000000000044E-2</v>
      </c>
      <c r="O789" s="26">
        <f t="shared" si="26"/>
        <v>0</v>
      </c>
      <c r="P789" s="28">
        <f>IF(ISBLANK(M789),,IF(ISBLANK(F789),,(IF(M789="WON-EW",((((F789-1)*J789)*'results log'!$B$2)+('results log'!$B$2*(F789-1))),IF(M789="WON",((((F789-1)*J789)*'results log'!$B$2)+('results log'!$B$2*(F789-1))),IF(M789="PLACED",((((F789-1)*J789)*'results log'!$B$2)-'results log'!$B$2),IF(J789=0,-'results log'!$B$2,IF(J789=0,-'results log'!$B$2,-('results log'!$B$2*2)))))))*E789))</f>
        <v>0</v>
      </c>
      <c r="Q789" s="27">
        <f>IF(ISBLANK(M789),,IF(ISBLANK(G789),,(IF(M789="WON-EW",((((N789-1)*J789)*'results log'!$B$2)+('results log'!$B$2*(N789-1))),IF(M789="WON",((((N789-1)*J789)*'results log'!$B$2)+('results log'!$B$2*(N789-1))),IF(M789="PLACED",((((N789-1)*J789)*'results log'!$B$2)-'results log'!$B$2),IF(J789=0,-'results log'!$B$2,IF(J789=0,-'results log'!$B$2,-('results log'!$B$2*2)))))))*E789))</f>
        <v>0</v>
      </c>
      <c r="R789" s="27">
        <f>IF(ISBLANK(M789),,IF(U789&lt;&gt;1,((IF(M789="WON-EW",(((K789-1)*'results log'!$B$2)*(1-$B$3))+(((L789-1)*'results log'!$B$2)*(1-$B$3)),IF(M789="WON",(((K789-1)*'results log'!$B$2)*(1-$B$3)),IF(M789="PLACED",(((L789-1)*'results log'!$B$2)*(1-$B$3))-'results log'!$B$2,IF(J789=0,-'results log'!$B$2,-('results log'!$B$2*2))))))*E789),0))</f>
        <v>0</v>
      </c>
      <c r="U789">
        <f t="shared" si="25"/>
        <v>1</v>
      </c>
    </row>
    <row r="790" spans="8:21" ht="16" x14ac:dyDescent="0.2">
      <c r="H790" s="22"/>
      <c r="I790" s="22"/>
      <c r="J790" s="22"/>
      <c r="M790" s="17"/>
      <c r="N790" s="26">
        <f>((G790-1)*(1-(IF(H790="no",0,'results log'!$B$3)))+1)</f>
        <v>5.0000000000000044E-2</v>
      </c>
      <c r="O790" s="26">
        <f t="shared" si="26"/>
        <v>0</v>
      </c>
      <c r="P790" s="28">
        <f>IF(ISBLANK(M790),,IF(ISBLANK(F790),,(IF(M790="WON-EW",((((F790-1)*J790)*'results log'!$B$2)+('results log'!$B$2*(F790-1))),IF(M790="WON",((((F790-1)*J790)*'results log'!$B$2)+('results log'!$B$2*(F790-1))),IF(M790="PLACED",((((F790-1)*J790)*'results log'!$B$2)-'results log'!$B$2),IF(J790=0,-'results log'!$B$2,IF(J790=0,-'results log'!$B$2,-('results log'!$B$2*2)))))))*E790))</f>
        <v>0</v>
      </c>
      <c r="Q790" s="27">
        <f>IF(ISBLANK(M790),,IF(ISBLANK(G790),,(IF(M790="WON-EW",((((N790-1)*J790)*'results log'!$B$2)+('results log'!$B$2*(N790-1))),IF(M790="WON",((((N790-1)*J790)*'results log'!$B$2)+('results log'!$B$2*(N790-1))),IF(M790="PLACED",((((N790-1)*J790)*'results log'!$B$2)-'results log'!$B$2),IF(J790=0,-'results log'!$B$2,IF(J790=0,-'results log'!$B$2,-('results log'!$B$2*2)))))))*E790))</f>
        <v>0</v>
      </c>
      <c r="R790" s="27">
        <f>IF(ISBLANK(M790),,IF(U790&lt;&gt;1,((IF(M790="WON-EW",(((K790-1)*'results log'!$B$2)*(1-$B$3))+(((L790-1)*'results log'!$B$2)*(1-$B$3)),IF(M790="WON",(((K790-1)*'results log'!$B$2)*(1-$B$3)),IF(M790="PLACED",(((L790-1)*'results log'!$B$2)*(1-$B$3))-'results log'!$B$2,IF(J790=0,-'results log'!$B$2,-('results log'!$B$2*2))))))*E790),0))</f>
        <v>0</v>
      </c>
      <c r="U790">
        <f t="shared" si="25"/>
        <v>1</v>
      </c>
    </row>
    <row r="791" spans="8:21" ht="16" x14ac:dyDescent="0.2">
      <c r="H791" s="22"/>
      <c r="I791" s="22"/>
      <c r="J791" s="22"/>
      <c r="M791" s="17"/>
      <c r="N791" s="26">
        <f>((G791-1)*(1-(IF(H791="no",0,'results log'!$B$3)))+1)</f>
        <v>5.0000000000000044E-2</v>
      </c>
      <c r="O791" s="26">
        <f t="shared" si="26"/>
        <v>0</v>
      </c>
      <c r="P791" s="28">
        <f>IF(ISBLANK(M791),,IF(ISBLANK(F791),,(IF(M791="WON-EW",((((F791-1)*J791)*'results log'!$B$2)+('results log'!$B$2*(F791-1))),IF(M791="WON",((((F791-1)*J791)*'results log'!$B$2)+('results log'!$B$2*(F791-1))),IF(M791="PLACED",((((F791-1)*J791)*'results log'!$B$2)-'results log'!$B$2),IF(J791=0,-'results log'!$B$2,IF(J791=0,-'results log'!$B$2,-('results log'!$B$2*2)))))))*E791))</f>
        <v>0</v>
      </c>
      <c r="Q791" s="27">
        <f>IF(ISBLANK(M791),,IF(ISBLANK(G791),,(IF(M791="WON-EW",((((N791-1)*J791)*'results log'!$B$2)+('results log'!$B$2*(N791-1))),IF(M791="WON",((((N791-1)*J791)*'results log'!$B$2)+('results log'!$B$2*(N791-1))),IF(M791="PLACED",((((N791-1)*J791)*'results log'!$B$2)-'results log'!$B$2),IF(J791=0,-'results log'!$B$2,IF(J791=0,-'results log'!$B$2,-('results log'!$B$2*2)))))))*E791))</f>
        <v>0</v>
      </c>
      <c r="R791" s="27">
        <f>IF(ISBLANK(M791),,IF(U791&lt;&gt;1,((IF(M791="WON-EW",(((K791-1)*'results log'!$B$2)*(1-$B$3))+(((L791-1)*'results log'!$B$2)*(1-$B$3)),IF(M791="WON",(((K791-1)*'results log'!$B$2)*(1-$B$3)),IF(M791="PLACED",(((L791-1)*'results log'!$B$2)*(1-$B$3))-'results log'!$B$2,IF(J791=0,-'results log'!$B$2,-('results log'!$B$2*2))))))*E791),0))</f>
        <v>0</v>
      </c>
      <c r="U791">
        <f t="shared" si="25"/>
        <v>1</v>
      </c>
    </row>
    <row r="792" spans="8:21" ht="16" x14ac:dyDescent="0.2">
      <c r="H792" s="22"/>
      <c r="I792" s="22"/>
      <c r="J792" s="22"/>
      <c r="M792" s="17"/>
      <c r="N792" s="26">
        <f>((G792-1)*(1-(IF(H792="no",0,'results log'!$B$3)))+1)</f>
        <v>5.0000000000000044E-2</v>
      </c>
      <c r="O792" s="26">
        <f t="shared" si="26"/>
        <v>0</v>
      </c>
      <c r="P792" s="28">
        <f>IF(ISBLANK(M792),,IF(ISBLANK(F792),,(IF(M792="WON-EW",((((F792-1)*J792)*'results log'!$B$2)+('results log'!$B$2*(F792-1))),IF(M792="WON",((((F792-1)*J792)*'results log'!$B$2)+('results log'!$B$2*(F792-1))),IF(M792="PLACED",((((F792-1)*J792)*'results log'!$B$2)-'results log'!$B$2),IF(J792=0,-'results log'!$B$2,IF(J792=0,-'results log'!$B$2,-('results log'!$B$2*2)))))))*E792))</f>
        <v>0</v>
      </c>
      <c r="Q792" s="27">
        <f>IF(ISBLANK(M792),,IF(ISBLANK(G792),,(IF(M792="WON-EW",((((N792-1)*J792)*'results log'!$B$2)+('results log'!$B$2*(N792-1))),IF(M792="WON",((((N792-1)*J792)*'results log'!$B$2)+('results log'!$B$2*(N792-1))),IF(M792="PLACED",((((N792-1)*J792)*'results log'!$B$2)-'results log'!$B$2),IF(J792=0,-'results log'!$B$2,IF(J792=0,-'results log'!$B$2,-('results log'!$B$2*2)))))))*E792))</f>
        <v>0</v>
      </c>
      <c r="R792" s="27">
        <f>IF(ISBLANK(M792),,IF(U792&lt;&gt;1,((IF(M792="WON-EW",(((K792-1)*'results log'!$B$2)*(1-$B$3))+(((L792-1)*'results log'!$B$2)*(1-$B$3)),IF(M792="WON",(((K792-1)*'results log'!$B$2)*(1-$B$3)),IF(M792="PLACED",(((L792-1)*'results log'!$B$2)*(1-$B$3))-'results log'!$B$2,IF(J792=0,-'results log'!$B$2,-('results log'!$B$2*2))))))*E792),0))</f>
        <v>0</v>
      </c>
      <c r="U792">
        <f t="shared" si="25"/>
        <v>1</v>
      </c>
    </row>
    <row r="793" spans="8:21" ht="16" x14ac:dyDescent="0.2">
      <c r="H793" s="22"/>
      <c r="I793" s="22"/>
      <c r="J793" s="22"/>
      <c r="M793" s="17"/>
      <c r="N793" s="26">
        <f>((G793-1)*(1-(IF(H793="no",0,'results log'!$B$3)))+1)</f>
        <v>5.0000000000000044E-2</v>
      </c>
      <c r="O793" s="26">
        <f t="shared" si="26"/>
        <v>0</v>
      </c>
      <c r="P793" s="28">
        <f>IF(ISBLANK(M793),,IF(ISBLANK(F793),,(IF(M793="WON-EW",((((F793-1)*J793)*'results log'!$B$2)+('results log'!$B$2*(F793-1))),IF(M793="WON",((((F793-1)*J793)*'results log'!$B$2)+('results log'!$B$2*(F793-1))),IF(M793="PLACED",((((F793-1)*J793)*'results log'!$B$2)-'results log'!$B$2),IF(J793=0,-'results log'!$B$2,IF(J793=0,-'results log'!$B$2,-('results log'!$B$2*2)))))))*E793))</f>
        <v>0</v>
      </c>
      <c r="Q793" s="27">
        <f>IF(ISBLANK(M793),,IF(ISBLANK(G793),,(IF(M793="WON-EW",((((N793-1)*J793)*'results log'!$B$2)+('results log'!$B$2*(N793-1))),IF(M793="WON",((((N793-1)*J793)*'results log'!$B$2)+('results log'!$B$2*(N793-1))),IF(M793="PLACED",((((N793-1)*J793)*'results log'!$B$2)-'results log'!$B$2),IF(J793=0,-'results log'!$B$2,IF(J793=0,-'results log'!$B$2,-('results log'!$B$2*2)))))))*E793))</f>
        <v>0</v>
      </c>
      <c r="R793" s="27">
        <f>IF(ISBLANK(M793),,IF(U793&lt;&gt;1,((IF(M793="WON-EW",(((K793-1)*'results log'!$B$2)*(1-$B$3))+(((L793-1)*'results log'!$B$2)*(1-$B$3)),IF(M793="WON",(((K793-1)*'results log'!$B$2)*(1-$B$3)),IF(M793="PLACED",(((L793-1)*'results log'!$B$2)*(1-$B$3))-'results log'!$B$2,IF(J793=0,-'results log'!$B$2,-('results log'!$B$2*2))))))*E793),0))</f>
        <v>0</v>
      </c>
      <c r="U793">
        <f t="shared" si="25"/>
        <v>1</v>
      </c>
    </row>
    <row r="794" spans="8:21" ht="16" x14ac:dyDescent="0.2">
      <c r="H794" s="22"/>
      <c r="I794" s="22"/>
      <c r="J794" s="22"/>
      <c r="M794" s="17"/>
      <c r="N794" s="26">
        <f>((G794-1)*(1-(IF(H794="no",0,'results log'!$B$3)))+1)</f>
        <v>5.0000000000000044E-2</v>
      </c>
      <c r="O794" s="26">
        <f t="shared" si="26"/>
        <v>0</v>
      </c>
      <c r="P794" s="28">
        <f>IF(ISBLANK(M794),,IF(ISBLANK(F794),,(IF(M794="WON-EW",((((F794-1)*J794)*'results log'!$B$2)+('results log'!$B$2*(F794-1))),IF(M794="WON",((((F794-1)*J794)*'results log'!$B$2)+('results log'!$B$2*(F794-1))),IF(M794="PLACED",((((F794-1)*J794)*'results log'!$B$2)-'results log'!$B$2),IF(J794=0,-'results log'!$B$2,IF(J794=0,-'results log'!$B$2,-('results log'!$B$2*2)))))))*E794))</f>
        <v>0</v>
      </c>
      <c r="Q794" s="27">
        <f>IF(ISBLANK(M794),,IF(ISBLANK(G794),,(IF(M794="WON-EW",((((N794-1)*J794)*'results log'!$B$2)+('results log'!$B$2*(N794-1))),IF(M794="WON",((((N794-1)*J794)*'results log'!$B$2)+('results log'!$B$2*(N794-1))),IF(M794="PLACED",((((N794-1)*J794)*'results log'!$B$2)-'results log'!$B$2),IF(J794=0,-'results log'!$B$2,IF(J794=0,-'results log'!$B$2,-('results log'!$B$2*2)))))))*E794))</f>
        <v>0</v>
      </c>
      <c r="R794" s="27">
        <f>IF(ISBLANK(M794),,IF(U794&lt;&gt;1,((IF(M794="WON-EW",(((K794-1)*'results log'!$B$2)*(1-$B$3))+(((L794-1)*'results log'!$B$2)*(1-$B$3)),IF(M794="WON",(((K794-1)*'results log'!$B$2)*(1-$B$3)),IF(M794="PLACED",(((L794-1)*'results log'!$B$2)*(1-$B$3))-'results log'!$B$2,IF(J794=0,-'results log'!$B$2,-('results log'!$B$2*2))))))*E794),0))</f>
        <v>0</v>
      </c>
      <c r="U794">
        <f t="shared" si="25"/>
        <v>1</v>
      </c>
    </row>
    <row r="795" spans="8:21" ht="16" x14ac:dyDescent="0.2">
      <c r="H795" s="22"/>
      <c r="I795" s="22"/>
      <c r="J795" s="22"/>
      <c r="M795" s="17"/>
      <c r="N795" s="26">
        <f>((G795-1)*(1-(IF(H795="no",0,'results log'!$B$3)))+1)</f>
        <v>5.0000000000000044E-2</v>
      </c>
      <c r="O795" s="26">
        <f t="shared" si="26"/>
        <v>0</v>
      </c>
      <c r="P795" s="28">
        <f>IF(ISBLANK(M795),,IF(ISBLANK(F795),,(IF(M795="WON-EW",((((F795-1)*J795)*'results log'!$B$2)+('results log'!$B$2*(F795-1))),IF(M795="WON",((((F795-1)*J795)*'results log'!$B$2)+('results log'!$B$2*(F795-1))),IF(M795="PLACED",((((F795-1)*J795)*'results log'!$B$2)-'results log'!$B$2),IF(J795=0,-'results log'!$B$2,IF(J795=0,-'results log'!$B$2,-('results log'!$B$2*2)))))))*E795))</f>
        <v>0</v>
      </c>
      <c r="Q795" s="27">
        <f>IF(ISBLANK(M795),,IF(ISBLANK(G795),,(IF(M795="WON-EW",((((N795-1)*J795)*'results log'!$B$2)+('results log'!$B$2*(N795-1))),IF(M795="WON",((((N795-1)*J795)*'results log'!$B$2)+('results log'!$B$2*(N795-1))),IF(M795="PLACED",((((N795-1)*J795)*'results log'!$B$2)-'results log'!$B$2),IF(J795=0,-'results log'!$B$2,IF(J795=0,-'results log'!$B$2,-('results log'!$B$2*2)))))))*E795))</f>
        <v>0</v>
      </c>
      <c r="R795" s="27">
        <f>IF(ISBLANK(M795),,IF(U795&lt;&gt;1,((IF(M795="WON-EW",(((K795-1)*'results log'!$B$2)*(1-$B$3))+(((L795-1)*'results log'!$B$2)*(1-$B$3)),IF(M795="WON",(((K795-1)*'results log'!$B$2)*(1-$B$3)),IF(M795="PLACED",(((L795-1)*'results log'!$B$2)*(1-$B$3))-'results log'!$B$2,IF(J795=0,-'results log'!$B$2,-('results log'!$B$2*2))))))*E795),0))</f>
        <v>0</v>
      </c>
      <c r="U795">
        <f t="shared" si="25"/>
        <v>1</v>
      </c>
    </row>
    <row r="796" spans="8:21" ht="16" x14ac:dyDescent="0.2">
      <c r="H796" s="22"/>
      <c r="I796" s="22"/>
      <c r="J796" s="22"/>
      <c r="M796" s="17"/>
      <c r="N796" s="26">
        <f>((G796-1)*(1-(IF(H796="no",0,'results log'!$B$3)))+1)</f>
        <v>5.0000000000000044E-2</v>
      </c>
      <c r="O796" s="26">
        <f t="shared" si="26"/>
        <v>0</v>
      </c>
      <c r="P796" s="28">
        <f>IF(ISBLANK(M796),,IF(ISBLANK(F796),,(IF(M796="WON-EW",((((F796-1)*J796)*'results log'!$B$2)+('results log'!$B$2*(F796-1))),IF(M796="WON",((((F796-1)*J796)*'results log'!$B$2)+('results log'!$B$2*(F796-1))),IF(M796="PLACED",((((F796-1)*J796)*'results log'!$B$2)-'results log'!$B$2),IF(J796=0,-'results log'!$B$2,IF(J796=0,-'results log'!$B$2,-('results log'!$B$2*2)))))))*E796))</f>
        <v>0</v>
      </c>
      <c r="Q796" s="27">
        <f>IF(ISBLANK(M796),,IF(ISBLANK(G796),,(IF(M796="WON-EW",((((N796-1)*J796)*'results log'!$B$2)+('results log'!$B$2*(N796-1))),IF(M796="WON",((((N796-1)*J796)*'results log'!$B$2)+('results log'!$B$2*(N796-1))),IF(M796="PLACED",((((N796-1)*J796)*'results log'!$B$2)-'results log'!$B$2),IF(J796=0,-'results log'!$B$2,IF(J796=0,-'results log'!$B$2,-('results log'!$B$2*2)))))))*E796))</f>
        <v>0</v>
      </c>
      <c r="R796" s="27">
        <f>IF(ISBLANK(M796),,IF(U796&lt;&gt;1,((IF(M796="WON-EW",(((K796-1)*'results log'!$B$2)*(1-$B$3))+(((L796-1)*'results log'!$B$2)*(1-$B$3)),IF(M796="WON",(((K796-1)*'results log'!$B$2)*(1-$B$3)),IF(M796="PLACED",(((L796-1)*'results log'!$B$2)*(1-$B$3))-'results log'!$B$2,IF(J796=0,-'results log'!$B$2,-('results log'!$B$2*2))))))*E796),0))</f>
        <v>0</v>
      </c>
      <c r="U796">
        <f t="shared" si="25"/>
        <v>1</v>
      </c>
    </row>
    <row r="797" spans="8:21" ht="16" x14ac:dyDescent="0.2">
      <c r="H797" s="22"/>
      <c r="I797" s="22"/>
      <c r="J797" s="22"/>
      <c r="M797" s="17"/>
      <c r="N797" s="26">
        <f>((G797-1)*(1-(IF(H797="no",0,'results log'!$B$3)))+1)</f>
        <v>5.0000000000000044E-2</v>
      </c>
      <c r="O797" s="26">
        <f t="shared" si="26"/>
        <v>0</v>
      </c>
      <c r="P797" s="28">
        <f>IF(ISBLANK(M797),,IF(ISBLANK(F797),,(IF(M797="WON-EW",((((F797-1)*J797)*'results log'!$B$2)+('results log'!$B$2*(F797-1))),IF(M797="WON",((((F797-1)*J797)*'results log'!$B$2)+('results log'!$B$2*(F797-1))),IF(M797="PLACED",((((F797-1)*J797)*'results log'!$B$2)-'results log'!$B$2),IF(J797=0,-'results log'!$B$2,IF(J797=0,-'results log'!$B$2,-('results log'!$B$2*2)))))))*E797))</f>
        <v>0</v>
      </c>
      <c r="Q797" s="27">
        <f>IF(ISBLANK(M797),,IF(ISBLANK(G797),,(IF(M797="WON-EW",((((N797-1)*J797)*'results log'!$B$2)+('results log'!$B$2*(N797-1))),IF(M797="WON",((((N797-1)*J797)*'results log'!$B$2)+('results log'!$B$2*(N797-1))),IF(M797="PLACED",((((N797-1)*J797)*'results log'!$B$2)-'results log'!$B$2),IF(J797=0,-'results log'!$B$2,IF(J797=0,-'results log'!$B$2,-('results log'!$B$2*2)))))))*E797))</f>
        <v>0</v>
      </c>
      <c r="R797" s="27">
        <f>IF(ISBLANK(M797),,IF(U797&lt;&gt;1,((IF(M797="WON-EW",(((K797-1)*'results log'!$B$2)*(1-$B$3))+(((L797-1)*'results log'!$B$2)*(1-$B$3)),IF(M797="WON",(((K797-1)*'results log'!$B$2)*(1-$B$3)),IF(M797="PLACED",(((L797-1)*'results log'!$B$2)*(1-$B$3))-'results log'!$B$2,IF(J797=0,-'results log'!$B$2,-('results log'!$B$2*2))))))*E797),0))</f>
        <v>0</v>
      </c>
      <c r="U797">
        <f t="shared" si="25"/>
        <v>1</v>
      </c>
    </row>
    <row r="798" spans="8:21" ht="16" x14ac:dyDescent="0.2">
      <c r="H798" s="22"/>
      <c r="I798" s="22"/>
      <c r="J798" s="22"/>
      <c r="M798" s="17"/>
      <c r="N798" s="26">
        <f>((G798-1)*(1-(IF(H798="no",0,'results log'!$B$3)))+1)</f>
        <v>5.0000000000000044E-2</v>
      </c>
      <c r="O798" s="26">
        <f t="shared" si="26"/>
        <v>0</v>
      </c>
      <c r="P798" s="28">
        <f>IF(ISBLANK(M798),,IF(ISBLANK(F798),,(IF(M798="WON-EW",((((F798-1)*J798)*'results log'!$B$2)+('results log'!$B$2*(F798-1))),IF(M798="WON",((((F798-1)*J798)*'results log'!$B$2)+('results log'!$B$2*(F798-1))),IF(M798="PLACED",((((F798-1)*J798)*'results log'!$B$2)-'results log'!$B$2),IF(J798=0,-'results log'!$B$2,IF(J798=0,-'results log'!$B$2,-('results log'!$B$2*2)))))))*E798))</f>
        <v>0</v>
      </c>
      <c r="Q798" s="27">
        <f>IF(ISBLANK(M798),,IF(ISBLANK(G798),,(IF(M798="WON-EW",((((N798-1)*J798)*'results log'!$B$2)+('results log'!$B$2*(N798-1))),IF(M798="WON",((((N798-1)*J798)*'results log'!$B$2)+('results log'!$B$2*(N798-1))),IF(M798="PLACED",((((N798-1)*J798)*'results log'!$B$2)-'results log'!$B$2),IF(J798=0,-'results log'!$B$2,IF(J798=0,-'results log'!$B$2,-('results log'!$B$2*2)))))))*E798))</f>
        <v>0</v>
      </c>
      <c r="R798" s="27">
        <f>IF(ISBLANK(M798),,IF(U798&lt;&gt;1,((IF(M798="WON-EW",(((K798-1)*'results log'!$B$2)*(1-$B$3))+(((L798-1)*'results log'!$B$2)*(1-$B$3)),IF(M798="WON",(((K798-1)*'results log'!$B$2)*(1-$B$3)),IF(M798="PLACED",(((L798-1)*'results log'!$B$2)*(1-$B$3))-'results log'!$B$2,IF(J798=0,-'results log'!$B$2,-('results log'!$B$2*2))))))*E798),0))</f>
        <v>0</v>
      </c>
      <c r="U798">
        <f t="shared" si="25"/>
        <v>1</v>
      </c>
    </row>
    <row r="799" spans="8:21" ht="16" x14ac:dyDescent="0.2">
      <c r="H799" s="22"/>
      <c r="I799" s="22"/>
      <c r="J799" s="22"/>
      <c r="M799" s="17"/>
      <c r="N799" s="26">
        <f>((G799-1)*(1-(IF(H799="no",0,'results log'!$B$3)))+1)</f>
        <v>5.0000000000000044E-2</v>
      </c>
      <c r="O799" s="26">
        <f t="shared" si="26"/>
        <v>0</v>
      </c>
      <c r="P799" s="28">
        <f>IF(ISBLANK(M799),,IF(ISBLANK(F799),,(IF(M799="WON-EW",((((F799-1)*J799)*'results log'!$B$2)+('results log'!$B$2*(F799-1))),IF(M799="WON",((((F799-1)*J799)*'results log'!$B$2)+('results log'!$B$2*(F799-1))),IF(M799="PLACED",((((F799-1)*J799)*'results log'!$B$2)-'results log'!$B$2),IF(J799=0,-'results log'!$B$2,IF(J799=0,-'results log'!$B$2,-('results log'!$B$2*2)))))))*E799))</f>
        <v>0</v>
      </c>
      <c r="Q799" s="27">
        <f>IF(ISBLANK(M799),,IF(ISBLANK(G799),,(IF(M799="WON-EW",((((N799-1)*J799)*'results log'!$B$2)+('results log'!$B$2*(N799-1))),IF(M799="WON",((((N799-1)*J799)*'results log'!$B$2)+('results log'!$B$2*(N799-1))),IF(M799="PLACED",((((N799-1)*J799)*'results log'!$B$2)-'results log'!$B$2),IF(J799=0,-'results log'!$B$2,IF(J799=0,-'results log'!$B$2,-('results log'!$B$2*2)))))))*E799))</f>
        <v>0</v>
      </c>
      <c r="R799" s="27">
        <f>IF(ISBLANK(M799),,IF(U799&lt;&gt;1,((IF(M799="WON-EW",(((K799-1)*'results log'!$B$2)*(1-$B$3))+(((L799-1)*'results log'!$B$2)*(1-$B$3)),IF(M799="WON",(((K799-1)*'results log'!$B$2)*(1-$B$3)),IF(M799="PLACED",(((L799-1)*'results log'!$B$2)*(1-$B$3))-'results log'!$B$2,IF(J799=0,-'results log'!$B$2,-('results log'!$B$2*2))))))*E799),0))</f>
        <v>0</v>
      </c>
      <c r="U799">
        <f t="shared" si="25"/>
        <v>1</v>
      </c>
    </row>
    <row r="800" spans="8:21" ht="16" x14ac:dyDescent="0.2">
      <c r="H800" s="22"/>
      <c r="I800" s="22"/>
      <c r="J800" s="22"/>
      <c r="M800" s="17"/>
      <c r="N800" s="26">
        <f>((G800-1)*(1-(IF(H800="no",0,'results log'!$B$3)))+1)</f>
        <v>5.0000000000000044E-2</v>
      </c>
      <c r="O800" s="26">
        <f t="shared" si="26"/>
        <v>0</v>
      </c>
      <c r="P800" s="28">
        <f>IF(ISBLANK(M800),,IF(ISBLANK(F800),,(IF(M800="WON-EW",((((F800-1)*J800)*'results log'!$B$2)+('results log'!$B$2*(F800-1))),IF(M800="WON",((((F800-1)*J800)*'results log'!$B$2)+('results log'!$B$2*(F800-1))),IF(M800="PLACED",((((F800-1)*J800)*'results log'!$B$2)-'results log'!$B$2),IF(J800=0,-'results log'!$B$2,IF(J800=0,-'results log'!$B$2,-('results log'!$B$2*2)))))))*E800))</f>
        <v>0</v>
      </c>
      <c r="Q800" s="27">
        <f>IF(ISBLANK(M800),,IF(ISBLANK(G800),,(IF(M800="WON-EW",((((N800-1)*J800)*'results log'!$B$2)+('results log'!$B$2*(N800-1))),IF(M800="WON",((((N800-1)*J800)*'results log'!$B$2)+('results log'!$B$2*(N800-1))),IF(M800="PLACED",((((N800-1)*J800)*'results log'!$B$2)-'results log'!$B$2),IF(J800=0,-'results log'!$B$2,IF(J800=0,-'results log'!$B$2,-('results log'!$B$2*2)))))))*E800))</f>
        <v>0</v>
      </c>
      <c r="R800" s="27">
        <f>IF(ISBLANK(M800),,IF(U800&lt;&gt;1,((IF(M800="WON-EW",(((K800-1)*'results log'!$B$2)*(1-$B$3))+(((L800-1)*'results log'!$B$2)*(1-$B$3)),IF(M800="WON",(((K800-1)*'results log'!$B$2)*(1-$B$3)),IF(M800="PLACED",(((L800-1)*'results log'!$B$2)*(1-$B$3))-'results log'!$B$2,IF(J800=0,-'results log'!$B$2,-('results log'!$B$2*2))))))*E800),0))</f>
        <v>0</v>
      </c>
      <c r="U800">
        <f t="shared" si="25"/>
        <v>1</v>
      </c>
    </row>
    <row r="801" spans="8:21" ht="16" x14ac:dyDescent="0.2">
      <c r="H801" s="22"/>
      <c r="I801" s="22"/>
      <c r="J801" s="22"/>
      <c r="M801" s="17"/>
      <c r="N801" s="26">
        <f>((G801-1)*(1-(IF(H801="no",0,'results log'!$B$3)))+1)</f>
        <v>5.0000000000000044E-2</v>
      </c>
      <c r="O801" s="26">
        <f t="shared" si="26"/>
        <v>0</v>
      </c>
      <c r="P801" s="28">
        <f>IF(ISBLANK(M801),,IF(ISBLANK(F801),,(IF(M801="WON-EW",((((F801-1)*J801)*'results log'!$B$2)+('results log'!$B$2*(F801-1))),IF(M801="WON",((((F801-1)*J801)*'results log'!$B$2)+('results log'!$B$2*(F801-1))),IF(M801="PLACED",((((F801-1)*J801)*'results log'!$B$2)-'results log'!$B$2),IF(J801=0,-'results log'!$B$2,IF(J801=0,-'results log'!$B$2,-('results log'!$B$2*2)))))))*E801))</f>
        <v>0</v>
      </c>
      <c r="Q801" s="27">
        <f>IF(ISBLANK(M801),,IF(ISBLANK(G801),,(IF(M801="WON-EW",((((N801-1)*J801)*'results log'!$B$2)+('results log'!$B$2*(N801-1))),IF(M801="WON",((((N801-1)*J801)*'results log'!$B$2)+('results log'!$B$2*(N801-1))),IF(M801="PLACED",((((N801-1)*J801)*'results log'!$B$2)-'results log'!$B$2),IF(J801=0,-'results log'!$B$2,IF(J801=0,-'results log'!$B$2,-('results log'!$B$2*2)))))))*E801))</f>
        <v>0</v>
      </c>
      <c r="R801" s="27">
        <f>IF(ISBLANK(M801),,IF(U801&lt;&gt;1,((IF(M801="WON-EW",(((K801-1)*'results log'!$B$2)*(1-$B$3))+(((L801-1)*'results log'!$B$2)*(1-$B$3)),IF(M801="WON",(((K801-1)*'results log'!$B$2)*(1-$B$3)),IF(M801="PLACED",(((L801-1)*'results log'!$B$2)*(1-$B$3))-'results log'!$B$2,IF(J801=0,-'results log'!$B$2,-('results log'!$B$2*2))))))*E801),0))</f>
        <v>0</v>
      </c>
      <c r="U801">
        <f t="shared" si="25"/>
        <v>1</v>
      </c>
    </row>
    <row r="802" spans="8:21" ht="16" x14ac:dyDescent="0.2">
      <c r="H802" s="22"/>
      <c r="I802" s="22"/>
      <c r="J802" s="22"/>
      <c r="M802" s="17"/>
      <c r="N802" s="26">
        <f>((G802-1)*(1-(IF(H802="no",0,'results log'!$B$3)))+1)</f>
        <v>5.0000000000000044E-2</v>
      </c>
      <c r="O802" s="26">
        <f t="shared" si="26"/>
        <v>0</v>
      </c>
      <c r="P802" s="28">
        <f>IF(ISBLANK(M802),,IF(ISBLANK(F802),,(IF(M802="WON-EW",((((F802-1)*J802)*'results log'!$B$2)+('results log'!$B$2*(F802-1))),IF(M802="WON",((((F802-1)*J802)*'results log'!$B$2)+('results log'!$B$2*(F802-1))),IF(M802="PLACED",((((F802-1)*J802)*'results log'!$B$2)-'results log'!$B$2),IF(J802=0,-'results log'!$B$2,IF(J802=0,-'results log'!$B$2,-('results log'!$B$2*2)))))))*E802))</f>
        <v>0</v>
      </c>
      <c r="Q802" s="27">
        <f>IF(ISBLANK(M802),,IF(ISBLANK(G802),,(IF(M802="WON-EW",((((N802-1)*J802)*'results log'!$B$2)+('results log'!$B$2*(N802-1))),IF(M802="WON",((((N802-1)*J802)*'results log'!$B$2)+('results log'!$B$2*(N802-1))),IF(M802="PLACED",((((N802-1)*J802)*'results log'!$B$2)-'results log'!$B$2),IF(J802=0,-'results log'!$B$2,IF(J802=0,-'results log'!$B$2,-('results log'!$B$2*2)))))))*E802))</f>
        <v>0</v>
      </c>
      <c r="R802" s="27">
        <f>IF(ISBLANK(M802),,IF(U802&lt;&gt;1,((IF(M802="WON-EW",(((K802-1)*'results log'!$B$2)*(1-$B$3))+(((L802-1)*'results log'!$B$2)*(1-$B$3)),IF(M802="WON",(((K802-1)*'results log'!$B$2)*(1-$B$3)),IF(M802="PLACED",(((L802-1)*'results log'!$B$2)*(1-$B$3))-'results log'!$B$2,IF(J802=0,-'results log'!$B$2,-('results log'!$B$2*2))))))*E802),0))</f>
        <v>0</v>
      </c>
      <c r="U802">
        <f t="shared" si="25"/>
        <v>1</v>
      </c>
    </row>
    <row r="803" spans="8:21" ht="16" x14ac:dyDescent="0.2">
      <c r="H803" s="22"/>
      <c r="I803" s="22"/>
      <c r="J803" s="22"/>
      <c r="M803" s="17"/>
      <c r="N803" s="26">
        <f>((G803-1)*(1-(IF(H803="no",0,'results log'!$B$3)))+1)</f>
        <v>5.0000000000000044E-2</v>
      </c>
      <c r="O803" s="26">
        <f t="shared" si="26"/>
        <v>0</v>
      </c>
      <c r="P803" s="28">
        <f>IF(ISBLANK(M803),,IF(ISBLANK(F803),,(IF(M803="WON-EW",((((F803-1)*J803)*'results log'!$B$2)+('results log'!$B$2*(F803-1))),IF(M803="WON",((((F803-1)*J803)*'results log'!$B$2)+('results log'!$B$2*(F803-1))),IF(M803="PLACED",((((F803-1)*J803)*'results log'!$B$2)-'results log'!$B$2),IF(J803=0,-'results log'!$B$2,IF(J803=0,-'results log'!$B$2,-('results log'!$B$2*2)))))))*E803))</f>
        <v>0</v>
      </c>
      <c r="Q803" s="27">
        <f>IF(ISBLANK(M803),,IF(ISBLANK(G803),,(IF(M803="WON-EW",((((N803-1)*J803)*'results log'!$B$2)+('results log'!$B$2*(N803-1))),IF(M803="WON",((((N803-1)*J803)*'results log'!$B$2)+('results log'!$B$2*(N803-1))),IF(M803="PLACED",((((N803-1)*J803)*'results log'!$B$2)-'results log'!$B$2),IF(J803=0,-'results log'!$B$2,IF(J803=0,-'results log'!$B$2,-('results log'!$B$2*2)))))))*E803))</f>
        <v>0</v>
      </c>
      <c r="R803" s="27">
        <f>IF(ISBLANK(M803),,IF(U803&lt;&gt;1,((IF(M803="WON-EW",(((K803-1)*'results log'!$B$2)*(1-$B$3))+(((L803-1)*'results log'!$B$2)*(1-$B$3)),IF(M803="WON",(((K803-1)*'results log'!$B$2)*(1-$B$3)),IF(M803="PLACED",(((L803-1)*'results log'!$B$2)*(1-$B$3))-'results log'!$B$2,IF(J803=0,-'results log'!$B$2,-('results log'!$B$2*2))))))*E803),0))</f>
        <v>0</v>
      </c>
      <c r="U803">
        <f t="shared" si="25"/>
        <v>1</v>
      </c>
    </row>
    <row r="804" spans="8:21" ht="16" x14ac:dyDescent="0.2">
      <c r="H804" s="22"/>
      <c r="I804" s="22"/>
      <c r="J804" s="22"/>
      <c r="M804" s="17"/>
      <c r="N804" s="26">
        <f>((G804-1)*(1-(IF(H804="no",0,'results log'!$B$3)))+1)</f>
        <v>5.0000000000000044E-2</v>
      </c>
      <c r="O804" s="26">
        <f t="shared" si="26"/>
        <v>0</v>
      </c>
      <c r="P804" s="28">
        <f>IF(ISBLANK(M804),,IF(ISBLANK(F804),,(IF(M804="WON-EW",((((F804-1)*J804)*'results log'!$B$2)+('results log'!$B$2*(F804-1))),IF(M804="WON",((((F804-1)*J804)*'results log'!$B$2)+('results log'!$B$2*(F804-1))),IF(M804="PLACED",((((F804-1)*J804)*'results log'!$B$2)-'results log'!$B$2),IF(J804=0,-'results log'!$B$2,IF(J804=0,-'results log'!$B$2,-('results log'!$B$2*2)))))))*E804))</f>
        <v>0</v>
      </c>
      <c r="Q804" s="27">
        <f>IF(ISBLANK(M804),,IF(ISBLANK(G804),,(IF(M804="WON-EW",((((N804-1)*J804)*'results log'!$B$2)+('results log'!$B$2*(N804-1))),IF(M804="WON",((((N804-1)*J804)*'results log'!$B$2)+('results log'!$B$2*(N804-1))),IF(M804="PLACED",((((N804-1)*J804)*'results log'!$B$2)-'results log'!$B$2),IF(J804=0,-'results log'!$B$2,IF(J804=0,-'results log'!$B$2,-('results log'!$B$2*2)))))))*E804))</f>
        <v>0</v>
      </c>
      <c r="R804" s="27">
        <f>IF(ISBLANK(M804),,IF(U804&lt;&gt;1,((IF(M804="WON-EW",(((K804-1)*'results log'!$B$2)*(1-$B$3))+(((L804-1)*'results log'!$B$2)*(1-$B$3)),IF(M804="WON",(((K804-1)*'results log'!$B$2)*(1-$B$3)),IF(M804="PLACED",(((L804-1)*'results log'!$B$2)*(1-$B$3))-'results log'!$B$2,IF(J804=0,-'results log'!$B$2,-('results log'!$B$2*2))))))*E804),0))</f>
        <v>0</v>
      </c>
      <c r="U804">
        <f t="shared" si="25"/>
        <v>1</v>
      </c>
    </row>
    <row r="805" spans="8:21" ht="16" x14ac:dyDescent="0.2">
      <c r="H805" s="22"/>
      <c r="I805" s="22"/>
      <c r="J805" s="22"/>
      <c r="M805" s="17"/>
      <c r="N805" s="26">
        <f>((G805-1)*(1-(IF(H805="no",0,'results log'!$B$3)))+1)</f>
        <v>5.0000000000000044E-2</v>
      </c>
      <c r="O805" s="26">
        <f t="shared" si="26"/>
        <v>0</v>
      </c>
      <c r="P805" s="28">
        <f>IF(ISBLANK(M805),,IF(ISBLANK(F805),,(IF(M805="WON-EW",((((F805-1)*J805)*'results log'!$B$2)+('results log'!$B$2*(F805-1))),IF(M805="WON",((((F805-1)*J805)*'results log'!$B$2)+('results log'!$B$2*(F805-1))),IF(M805="PLACED",((((F805-1)*J805)*'results log'!$B$2)-'results log'!$B$2),IF(J805=0,-'results log'!$B$2,IF(J805=0,-'results log'!$B$2,-('results log'!$B$2*2)))))))*E805))</f>
        <v>0</v>
      </c>
      <c r="Q805" s="27">
        <f>IF(ISBLANK(M805),,IF(ISBLANK(G805),,(IF(M805="WON-EW",((((N805-1)*J805)*'results log'!$B$2)+('results log'!$B$2*(N805-1))),IF(M805="WON",((((N805-1)*J805)*'results log'!$B$2)+('results log'!$B$2*(N805-1))),IF(M805="PLACED",((((N805-1)*J805)*'results log'!$B$2)-'results log'!$B$2),IF(J805=0,-'results log'!$B$2,IF(J805=0,-'results log'!$B$2,-('results log'!$B$2*2)))))))*E805))</f>
        <v>0</v>
      </c>
      <c r="R805" s="27">
        <f>IF(ISBLANK(M805),,IF(U805&lt;&gt;1,((IF(M805="WON-EW",(((K805-1)*'results log'!$B$2)*(1-$B$3))+(((L805-1)*'results log'!$B$2)*(1-$B$3)),IF(M805="WON",(((K805-1)*'results log'!$B$2)*(1-$B$3)),IF(M805="PLACED",(((L805-1)*'results log'!$B$2)*(1-$B$3))-'results log'!$B$2,IF(J805=0,-'results log'!$B$2,-('results log'!$B$2*2))))))*E805),0))</f>
        <v>0</v>
      </c>
      <c r="U805">
        <f t="shared" si="25"/>
        <v>1</v>
      </c>
    </row>
    <row r="806" spans="8:21" ht="16" x14ac:dyDescent="0.2">
      <c r="H806" s="22"/>
      <c r="I806" s="22"/>
      <c r="J806" s="22"/>
      <c r="M806" s="17"/>
      <c r="N806" s="26">
        <f>((G806-1)*(1-(IF(H806="no",0,'results log'!$B$3)))+1)</f>
        <v>5.0000000000000044E-2</v>
      </c>
      <c r="O806" s="26">
        <f t="shared" si="26"/>
        <v>0</v>
      </c>
      <c r="P806" s="28">
        <f>IF(ISBLANK(M806),,IF(ISBLANK(F806),,(IF(M806="WON-EW",((((F806-1)*J806)*'results log'!$B$2)+('results log'!$B$2*(F806-1))),IF(M806="WON",((((F806-1)*J806)*'results log'!$B$2)+('results log'!$B$2*(F806-1))),IF(M806="PLACED",((((F806-1)*J806)*'results log'!$B$2)-'results log'!$B$2),IF(J806=0,-'results log'!$B$2,IF(J806=0,-'results log'!$B$2,-('results log'!$B$2*2)))))))*E806))</f>
        <v>0</v>
      </c>
      <c r="Q806" s="27">
        <f>IF(ISBLANK(M806),,IF(ISBLANK(G806),,(IF(M806="WON-EW",((((N806-1)*J806)*'results log'!$B$2)+('results log'!$B$2*(N806-1))),IF(M806="WON",((((N806-1)*J806)*'results log'!$B$2)+('results log'!$B$2*(N806-1))),IF(M806="PLACED",((((N806-1)*J806)*'results log'!$B$2)-'results log'!$B$2),IF(J806=0,-'results log'!$B$2,IF(J806=0,-'results log'!$B$2,-('results log'!$B$2*2)))))))*E806))</f>
        <v>0</v>
      </c>
      <c r="R806" s="27">
        <f>IF(ISBLANK(M806),,IF(U806&lt;&gt;1,((IF(M806="WON-EW",(((K806-1)*'results log'!$B$2)*(1-$B$3))+(((L806-1)*'results log'!$B$2)*(1-$B$3)),IF(M806="WON",(((K806-1)*'results log'!$B$2)*(1-$B$3)),IF(M806="PLACED",(((L806-1)*'results log'!$B$2)*(1-$B$3))-'results log'!$B$2,IF(J806=0,-'results log'!$B$2,-('results log'!$B$2*2))))))*E806),0))</f>
        <v>0</v>
      </c>
      <c r="U806">
        <f t="shared" si="25"/>
        <v>1</v>
      </c>
    </row>
    <row r="807" spans="8:21" ht="16" x14ac:dyDescent="0.2">
      <c r="H807" s="22"/>
      <c r="I807" s="22"/>
      <c r="J807" s="22"/>
      <c r="M807" s="17"/>
      <c r="N807" s="26">
        <f>((G807-1)*(1-(IF(H807="no",0,'results log'!$B$3)))+1)</f>
        <v>5.0000000000000044E-2</v>
      </c>
      <c r="O807" s="26">
        <f t="shared" si="26"/>
        <v>0</v>
      </c>
      <c r="P807" s="28">
        <f>IF(ISBLANK(M807),,IF(ISBLANK(F807),,(IF(M807="WON-EW",((((F807-1)*J807)*'results log'!$B$2)+('results log'!$B$2*(F807-1))),IF(M807="WON",((((F807-1)*J807)*'results log'!$B$2)+('results log'!$B$2*(F807-1))),IF(M807="PLACED",((((F807-1)*J807)*'results log'!$B$2)-'results log'!$B$2),IF(J807=0,-'results log'!$B$2,IF(J807=0,-'results log'!$B$2,-('results log'!$B$2*2)))))))*E807))</f>
        <v>0</v>
      </c>
      <c r="Q807" s="27">
        <f>IF(ISBLANK(M807),,IF(ISBLANK(G807),,(IF(M807="WON-EW",((((N807-1)*J807)*'results log'!$B$2)+('results log'!$B$2*(N807-1))),IF(M807="WON",((((N807-1)*J807)*'results log'!$B$2)+('results log'!$B$2*(N807-1))),IF(M807="PLACED",((((N807-1)*J807)*'results log'!$B$2)-'results log'!$B$2),IF(J807=0,-'results log'!$B$2,IF(J807=0,-'results log'!$B$2,-('results log'!$B$2*2)))))))*E807))</f>
        <v>0</v>
      </c>
      <c r="R807" s="27">
        <f>IF(ISBLANK(M807),,IF(U807&lt;&gt;1,((IF(M807="WON-EW",(((K807-1)*'results log'!$B$2)*(1-$B$3))+(((L807-1)*'results log'!$B$2)*(1-$B$3)),IF(M807="WON",(((K807-1)*'results log'!$B$2)*(1-$B$3)),IF(M807="PLACED",(((L807-1)*'results log'!$B$2)*(1-$B$3))-'results log'!$B$2,IF(J807=0,-'results log'!$B$2,-('results log'!$B$2*2))))))*E807),0))</f>
        <v>0</v>
      </c>
      <c r="U807">
        <f t="shared" si="25"/>
        <v>1</v>
      </c>
    </row>
    <row r="808" spans="8:21" ht="16" x14ac:dyDescent="0.2">
      <c r="H808" s="22"/>
      <c r="I808" s="22"/>
      <c r="J808" s="22"/>
      <c r="M808" s="17"/>
      <c r="N808" s="26">
        <f>((G808-1)*(1-(IF(H808="no",0,'results log'!$B$3)))+1)</f>
        <v>5.0000000000000044E-2</v>
      </c>
      <c r="O808" s="26">
        <f t="shared" si="26"/>
        <v>0</v>
      </c>
      <c r="P808" s="28">
        <f>IF(ISBLANK(M808),,IF(ISBLANK(F808),,(IF(M808="WON-EW",((((F808-1)*J808)*'results log'!$B$2)+('results log'!$B$2*(F808-1))),IF(M808="WON",((((F808-1)*J808)*'results log'!$B$2)+('results log'!$B$2*(F808-1))),IF(M808="PLACED",((((F808-1)*J808)*'results log'!$B$2)-'results log'!$B$2),IF(J808=0,-'results log'!$B$2,IF(J808=0,-'results log'!$B$2,-('results log'!$B$2*2)))))))*E808))</f>
        <v>0</v>
      </c>
      <c r="Q808" s="27">
        <f>IF(ISBLANK(M808),,IF(ISBLANK(G808),,(IF(M808="WON-EW",((((N808-1)*J808)*'results log'!$B$2)+('results log'!$B$2*(N808-1))),IF(M808="WON",((((N808-1)*J808)*'results log'!$B$2)+('results log'!$B$2*(N808-1))),IF(M808="PLACED",((((N808-1)*J808)*'results log'!$B$2)-'results log'!$B$2),IF(J808=0,-'results log'!$B$2,IF(J808=0,-'results log'!$B$2,-('results log'!$B$2*2)))))))*E808))</f>
        <v>0</v>
      </c>
      <c r="R808" s="27">
        <f>IF(ISBLANK(M808),,IF(U808&lt;&gt;1,((IF(M808="WON-EW",(((K808-1)*'results log'!$B$2)*(1-$B$3))+(((L808-1)*'results log'!$B$2)*(1-$B$3)),IF(M808="WON",(((K808-1)*'results log'!$B$2)*(1-$B$3)),IF(M808="PLACED",(((L808-1)*'results log'!$B$2)*(1-$B$3))-'results log'!$B$2,IF(J808=0,-'results log'!$B$2,-('results log'!$B$2*2))))))*E808),0))</f>
        <v>0</v>
      </c>
      <c r="U808">
        <f t="shared" si="25"/>
        <v>1</v>
      </c>
    </row>
    <row r="809" spans="8:21" ht="16" x14ac:dyDescent="0.2">
      <c r="H809" s="22"/>
      <c r="I809" s="22"/>
      <c r="J809" s="22"/>
      <c r="M809" s="17"/>
      <c r="N809" s="26">
        <f>((G809-1)*(1-(IF(H809="no",0,'results log'!$B$3)))+1)</f>
        <v>5.0000000000000044E-2</v>
      </c>
      <c r="O809" s="26">
        <f t="shared" si="26"/>
        <v>0</v>
      </c>
      <c r="P809" s="28">
        <f>IF(ISBLANK(M809),,IF(ISBLANK(F809),,(IF(M809="WON-EW",((((F809-1)*J809)*'results log'!$B$2)+('results log'!$B$2*(F809-1))),IF(M809="WON",((((F809-1)*J809)*'results log'!$B$2)+('results log'!$B$2*(F809-1))),IF(M809="PLACED",((((F809-1)*J809)*'results log'!$B$2)-'results log'!$B$2),IF(J809=0,-'results log'!$B$2,IF(J809=0,-'results log'!$B$2,-('results log'!$B$2*2)))))))*E809))</f>
        <v>0</v>
      </c>
      <c r="Q809" s="27">
        <f>IF(ISBLANK(M809),,IF(ISBLANK(G809),,(IF(M809="WON-EW",((((N809-1)*J809)*'results log'!$B$2)+('results log'!$B$2*(N809-1))),IF(M809="WON",((((N809-1)*J809)*'results log'!$B$2)+('results log'!$B$2*(N809-1))),IF(M809="PLACED",((((N809-1)*J809)*'results log'!$B$2)-'results log'!$B$2),IF(J809=0,-'results log'!$B$2,IF(J809=0,-'results log'!$B$2,-('results log'!$B$2*2)))))))*E809))</f>
        <v>0</v>
      </c>
      <c r="R809" s="27">
        <f>IF(ISBLANK(M809),,IF(U809&lt;&gt;1,((IF(M809="WON-EW",(((K809-1)*'results log'!$B$2)*(1-$B$3))+(((L809-1)*'results log'!$B$2)*(1-$B$3)),IF(M809="WON",(((K809-1)*'results log'!$B$2)*(1-$B$3)),IF(M809="PLACED",(((L809-1)*'results log'!$B$2)*(1-$B$3))-'results log'!$B$2,IF(J809=0,-'results log'!$B$2,-('results log'!$B$2*2))))))*E809),0))</f>
        <v>0</v>
      </c>
      <c r="U809">
        <f t="shared" si="25"/>
        <v>1</v>
      </c>
    </row>
    <row r="810" spans="8:21" ht="16" x14ac:dyDescent="0.2">
      <c r="H810" s="22"/>
      <c r="I810" s="22"/>
      <c r="J810" s="22"/>
      <c r="M810" s="17"/>
      <c r="N810" s="26">
        <f>((G810-1)*(1-(IF(H810="no",0,'results log'!$B$3)))+1)</f>
        <v>5.0000000000000044E-2</v>
      </c>
      <c r="O810" s="26">
        <f t="shared" si="26"/>
        <v>0</v>
      </c>
      <c r="P810" s="28">
        <f>IF(ISBLANK(M810),,IF(ISBLANK(F810),,(IF(M810="WON-EW",((((F810-1)*J810)*'results log'!$B$2)+('results log'!$B$2*(F810-1))),IF(M810="WON",((((F810-1)*J810)*'results log'!$B$2)+('results log'!$B$2*(F810-1))),IF(M810="PLACED",((((F810-1)*J810)*'results log'!$B$2)-'results log'!$B$2),IF(J810=0,-'results log'!$B$2,IF(J810=0,-'results log'!$B$2,-('results log'!$B$2*2)))))))*E810))</f>
        <v>0</v>
      </c>
      <c r="Q810" s="27">
        <f>IF(ISBLANK(M810),,IF(ISBLANK(G810),,(IF(M810="WON-EW",((((N810-1)*J810)*'results log'!$B$2)+('results log'!$B$2*(N810-1))),IF(M810="WON",((((N810-1)*J810)*'results log'!$B$2)+('results log'!$B$2*(N810-1))),IF(M810="PLACED",((((N810-1)*J810)*'results log'!$B$2)-'results log'!$B$2),IF(J810=0,-'results log'!$B$2,IF(J810=0,-'results log'!$B$2,-('results log'!$B$2*2)))))))*E810))</f>
        <v>0</v>
      </c>
      <c r="R810" s="27">
        <f>IF(ISBLANK(M810),,IF(U810&lt;&gt;1,((IF(M810="WON-EW",(((K810-1)*'results log'!$B$2)*(1-$B$3))+(((L810-1)*'results log'!$B$2)*(1-$B$3)),IF(M810="WON",(((K810-1)*'results log'!$B$2)*(1-$B$3)),IF(M810="PLACED",(((L810-1)*'results log'!$B$2)*(1-$B$3))-'results log'!$B$2,IF(J810=0,-'results log'!$B$2,-('results log'!$B$2*2))))))*E810),0))</f>
        <v>0</v>
      </c>
      <c r="U810">
        <f t="shared" si="25"/>
        <v>1</v>
      </c>
    </row>
    <row r="811" spans="8:21" ht="16" x14ac:dyDescent="0.2">
      <c r="H811" s="22"/>
      <c r="I811" s="22"/>
      <c r="J811" s="22"/>
      <c r="M811" s="17"/>
      <c r="N811" s="26">
        <f>((G811-1)*(1-(IF(H811="no",0,'results log'!$B$3)))+1)</f>
        <v>5.0000000000000044E-2</v>
      </c>
      <c r="O811" s="26">
        <f t="shared" si="26"/>
        <v>0</v>
      </c>
      <c r="P811" s="28">
        <f>IF(ISBLANK(M811),,IF(ISBLANK(F811),,(IF(M811="WON-EW",((((F811-1)*J811)*'results log'!$B$2)+('results log'!$B$2*(F811-1))),IF(M811="WON",((((F811-1)*J811)*'results log'!$B$2)+('results log'!$B$2*(F811-1))),IF(M811="PLACED",((((F811-1)*J811)*'results log'!$B$2)-'results log'!$B$2),IF(J811=0,-'results log'!$B$2,IF(J811=0,-'results log'!$B$2,-('results log'!$B$2*2)))))))*E811))</f>
        <v>0</v>
      </c>
      <c r="Q811" s="27">
        <f>IF(ISBLANK(M811),,IF(ISBLANK(G811),,(IF(M811="WON-EW",((((N811-1)*J811)*'results log'!$B$2)+('results log'!$B$2*(N811-1))),IF(M811="WON",((((N811-1)*J811)*'results log'!$B$2)+('results log'!$B$2*(N811-1))),IF(M811="PLACED",((((N811-1)*J811)*'results log'!$B$2)-'results log'!$B$2),IF(J811=0,-'results log'!$B$2,IF(J811=0,-'results log'!$B$2,-('results log'!$B$2*2)))))))*E811))</f>
        <v>0</v>
      </c>
      <c r="R811" s="27">
        <f>IF(ISBLANK(M811),,IF(U811&lt;&gt;1,((IF(M811="WON-EW",(((K811-1)*'results log'!$B$2)*(1-$B$3))+(((L811-1)*'results log'!$B$2)*(1-$B$3)),IF(M811="WON",(((K811-1)*'results log'!$B$2)*(1-$B$3)),IF(M811="PLACED",(((L811-1)*'results log'!$B$2)*(1-$B$3))-'results log'!$B$2,IF(J811=0,-'results log'!$B$2,-('results log'!$B$2*2))))))*E811),0))</f>
        <v>0</v>
      </c>
      <c r="U811">
        <f t="shared" si="25"/>
        <v>1</v>
      </c>
    </row>
    <row r="812" spans="8:21" ht="16" x14ac:dyDescent="0.2">
      <c r="H812" s="22"/>
      <c r="I812" s="22"/>
      <c r="J812" s="22"/>
      <c r="M812" s="17"/>
      <c r="N812" s="26">
        <f>((G812-1)*(1-(IF(H812="no",0,'results log'!$B$3)))+1)</f>
        <v>5.0000000000000044E-2</v>
      </c>
      <c r="O812" s="26">
        <f t="shared" si="26"/>
        <v>0</v>
      </c>
      <c r="P812" s="28">
        <f>IF(ISBLANK(M812),,IF(ISBLANK(F812),,(IF(M812="WON-EW",((((F812-1)*J812)*'results log'!$B$2)+('results log'!$B$2*(F812-1))),IF(M812="WON",((((F812-1)*J812)*'results log'!$B$2)+('results log'!$B$2*(F812-1))),IF(M812="PLACED",((((F812-1)*J812)*'results log'!$B$2)-'results log'!$B$2),IF(J812=0,-'results log'!$B$2,IF(J812=0,-'results log'!$B$2,-('results log'!$B$2*2)))))))*E812))</f>
        <v>0</v>
      </c>
      <c r="Q812" s="27">
        <f>IF(ISBLANK(M812),,IF(ISBLANK(G812),,(IF(M812="WON-EW",((((N812-1)*J812)*'results log'!$B$2)+('results log'!$B$2*(N812-1))),IF(M812="WON",((((N812-1)*J812)*'results log'!$B$2)+('results log'!$B$2*(N812-1))),IF(M812="PLACED",((((N812-1)*J812)*'results log'!$B$2)-'results log'!$B$2),IF(J812=0,-'results log'!$B$2,IF(J812=0,-'results log'!$B$2,-('results log'!$B$2*2)))))))*E812))</f>
        <v>0</v>
      </c>
      <c r="R812" s="27">
        <f>IF(ISBLANK(M812),,IF(U812&lt;&gt;1,((IF(M812="WON-EW",(((K812-1)*'results log'!$B$2)*(1-$B$3))+(((L812-1)*'results log'!$B$2)*(1-$B$3)),IF(M812="WON",(((K812-1)*'results log'!$B$2)*(1-$B$3)),IF(M812="PLACED",(((L812-1)*'results log'!$B$2)*(1-$B$3))-'results log'!$B$2,IF(J812=0,-'results log'!$B$2,-('results log'!$B$2*2))))))*E812),0))</f>
        <v>0</v>
      </c>
      <c r="U812">
        <f t="shared" si="25"/>
        <v>1</v>
      </c>
    </row>
    <row r="813" spans="8:21" ht="16" x14ac:dyDescent="0.2">
      <c r="H813" s="22"/>
      <c r="I813" s="22"/>
      <c r="J813" s="22"/>
      <c r="M813" s="17"/>
      <c r="N813" s="26">
        <f>((G813-1)*(1-(IF(H813="no",0,'results log'!$B$3)))+1)</f>
        <v>5.0000000000000044E-2</v>
      </c>
      <c r="O813" s="26">
        <f t="shared" si="26"/>
        <v>0</v>
      </c>
      <c r="P813" s="28">
        <f>IF(ISBLANK(M813),,IF(ISBLANK(F813),,(IF(M813="WON-EW",((((F813-1)*J813)*'results log'!$B$2)+('results log'!$B$2*(F813-1))),IF(M813="WON",((((F813-1)*J813)*'results log'!$B$2)+('results log'!$B$2*(F813-1))),IF(M813="PLACED",((((F813-1)*J813)*'results log'!$B$2)-'results log'!$B$2),IF(J813=0,-'results log'!$B$2,IF(J813=0,-'results log'!$B$2,-('results log'!$B$2*2)))))))*E813))</f>
        <v>0</v>
      </c>
      <c r="Q813" s="27">
        <f>IF(ISBLANK(M813),,IF(ISBLANK(G813),,(IF(M813="WON-EW",((((N813-1)*J813)*'results log'!$B$2)+('results log'!$B$2*(N813-1))),IF(M813="WON",((((N813-1)*J813)*'results log'!$B$2)+('results log'!$B$2*(N813-1))),IF(M813="PLACED",((((N813-1)*J813)*'results log'!$B$2)-'results log'!$B$2),IF(J813=0,-'results log'!$B$2,IF(J813=0,-'results log'!$B$2,-('results log'!$B$2*2)))))))*E813))</f>
        <v>0</v>
      </c>
      <c r="R813" s="27">
        <f>IF(ISBLANK(M813),,IF(U813&lt;&gt;1,((IF(M813="WON-EW",(((K813-1)*'results log'!$B$2)*(1-$B$3))+(((L813-1)*'results log'!$B$2)*(1-$B$3)),IF(M813="WON",(((K813-1)*'results log'!$B$2)*(1-$B$3)),IF(M813="PLACED",(((L813-1)*'results log'!$B$2)*(1-$B$3))-'results log'!$B$2,IF(J813=0,-'results log'!$B$2,-('results log'!$B$2*2))))))*E813),0))</f>
        <v>0</v>
      </c>
      <c r="U813">
        <f t="shared" si="25"/>
        <v>1</v>
      </c>
    </row>
    <row r="814" spans="8:21" ht="16" x14ac:dyDescent="0.2">
      <c r="H814" s="22"/>
      <c r="I814" s="22"/>
      <c r="J814" s="22"/>
      <c r="M814" s="17"/>
      <c r="N814" s="26">
        <f>((G814-1)*(1-(IF(H814="no",0,'results log'!$B$3)))+1)</f>
        <v>5.0000000000000044E-2</v>
      </c>
      <c r="O814" s="26">
        <f t="shared" si="26"/>
        <v>0</v>
      </c>
      <c r="P814" s="28">
        <f>IF(ISBLANK(M814),,IF(ISBLANK(F814),,(IF(M814="WON-EW",((((F814-1)*J814)*'results log'!$B$2)+('results log'!$B$2*(F814-1))),IF(M814="WON",((((F814-1)*J814)*'results log'!$B$2)+('results log'!$B$2*(F814-1))),IF(M814="PLACED",((((F814-1)*J814)*'results log'!$B$2)-'results log'!$B$2),IF(J814=0,-'results log'!$B$2,IF(J814=0,-'results log'!$B$2,-('results log'!$B$2*2)))))))*E814))</f>
        <v>0</v>
      </c>
      <c r="Q814" s="27">
        <f>IF(ISBLANK(M814),,IF(ISBLANK(G814),,(IF(M814="WON-EW",((((N814-1)*J814)*'results log'!$B$2)+('results log'!$B$2*(N814-1))),IF(M814="WON",((((N814-1)*J814)*'results log'!$B$2)+('results log'!$B$2*(N814-1))),IF(M814="PLACED",((((N814-1)*J814)*'results log'!$B$2)-'results log'!$B$2),IF(J814=0,-'results log'!$B$2,IF(J814=0,-'results log'!$B$2,-('results log'!$B$2*2)))))))*E814))</f>
        <v>0</v>
      </c>
      <c r="R814" s="27">
        <f>IF(ISBLANK(M814),,IF(U814&lt;&gt;1,((IF(M814="WON-EW",(((K814-1)*'results log'!$B$2)*(1-$B$3))+(((L814-1)*'results log'!$B$2)*(1-$B$3)),IF(M814="WON",(((K814-1)*'results log'!$B$2)*(1-$B$3)),IF(M814="PLACED",(((L814-1)*'results log'!$B$2)*(1-$B$3))-'results log'!$B$2,IF(J814=0,-'results log'!$B$2,-('results log'!$B$2*2))))))*E814),0))</f>
        <v>0</v>
      </c>
      <c r="U814">
        <f t="shared" si="25"/>
        <v>1</v>
      </c>
    </row>
    <row r="815" spans="8:21" ht="16" x14ac:dyDescent="0.2">
      <c r="H815" s="22"/>
      <c r="I815" s="22"/>
      <c r="J815" s="22"/>
      <c r="M815" s="17"/>
      <c r="N815" s="26">
        <f>((G815-1)*(1-(IF(H815="no",0,'results log'!$B$3)))+1)</f>
        <v>5.0000000000000044E-2</v>
      </c>
      <c r="O815" s="26">
        <f t="shared" si="26"/>
        <v>0</v>
      </c>
      <c r="P815" s="28">
        <f>IF(ISBLANK(M815),,IF(ISBLANK(F815),,(IF(M815="WON-EW",((((F815-1)*J815)*'results log'!$B$2)+('results log'!$B$2*(F815-1))),IF(M815="WON",((((F815-1)*J815)*'results log'!$B$2)+('results log'!$B$2*(F815-1))),IF(M815="PLACED",((((F815-1)*J815)*'results log'!$B$2)-'results log'!$B$2),IF(J815=0,-'results log'!$B$2,IF(J815=0,-'results log'!$B$2,-('results log'!$B$2*2)))))))*E815))</f>
        <v>0</v>
      </c>
      <c r="Q815" s="27">
        <f>IF(ISBLANK(M815),,IF(ISBLANK(G815),,(IF(M815="WON-EW",((((N815-1)*J815)*'results log'!$B$2)+('results log'!$B$2*(N815-1))),IF(M815="WON",((((N815-1)*J815)*'results log'!$B$2)+('results log'!$B$2*(N815-1))),IF(M815="PLACED",((((N815-1)*J815)*'results log'!$B$2)-'results log'!$B$2),IF(J815=0,-'results log'!$B$2,IF(J815=0,-'results log'!$B$2,-('results log'!$B$2*2)))))))*E815))</f>
        <v>0</v>
      </c>
      <c r="R815" s="27">
        <f>IF(ISBLANK(M815),,IF(U815&lt;&gt;1,((IF(M815="WON-EW",(((K815-1)*'results log'!$B$2)*(1-$B$3))+(((L815-1)*'results log'!$B$2)*(1-$B$3)),IF(M815="WON",(((K815-1)*'results log'!$B$2)*(1-$B$3)),IF(M815="PLACED",(((L815-1)*'results log'!$B$2)*(1-$B$3))-'results log'!$B$2,IF(J815=0,-'results log'!$B$2,-('results log'!$B$2*2))))))*E815),0))</f>
        <v>0</v>
      </c>
      <c r="U815">
        <f t="shared" si="25"/>
        <v>1</v>
      </c>
    </row>
    <row r="816" spans="8:21" ht="16" x14ac:dyDescent="0.2">
      <c r="H816" s="22"/>
      <c r="I816" s="22"/>
      <c r="J816" s="22"/>
      <c r="M816" s="17"/>
      <c r="N816" s="26">
        <f>((G816-1)*(1-(IF(H816="no",0,'results log'!$B$3)))+1)</f>
        <v>5.0000000000000044E-2</v>
      </c>
      <c r="O816" s="26">
        <f t="shared" si="26"/>
        <v>0</v>
      </c>
      <c r="P816" s="28">
        <f>IF(ISBLANK(M816),,IF(ISBLANK(F816),,(IF(M816="WON-EW",((((F816-1)*J816)*'results log'!$B$2)+('results log'!$B$2*(F816-1))),IF(M816="WON",((((F816-1)*J816)*'results log'!$B$2)+('results log'!$B$2*(F816-1))),IF(M816="PLACED",((((F816-1)*J816)*'results log'!$B$2)-'results log'!$B$2),IF(J816=0,-'results log'!$B$2,IF(J816=0,-'results log'!$B$2,-('results log'!$B$2*2)))))))*E816))</f>
        <v>0</v>
      </c>
      <c r="Q816" s="27">
        <f>IF(ISBLANK(M816),,IF(ISBLANK(G816),,(IF(M816="WON-EW",((((N816-1)*J816)*'results log'!$B$2)+('results log'!$B$2*(N816-1))),IF(M816="WON",((((N816-1)*J816)*'results log'!$B$2)+('results log'!$B$2*(N816-1))),IF(M816="PLACED",((((N816-1)*J816)*'results log'!$B$2)-'results log'!$B$2),IF(J816=0,-'results log'!$B$2,IF(J816=0,-'results log'!$B$2,-('results log'!$B$2*2)))))))*E816))</f>
        <v>0</v>
      </c>
      <c r="R816" s="27">
        <f>IF(ISBLANK(M816),,IF(U816&lt;&gt;1,((IF(M816="WON-EW",(((K816-1)*'results log'!$B$2)*(1-$B$3))+(((L816-1)*'results log'!$B$2)*(1-$B$3)),IF(M816="WON",(((K816-1)*'results log'!$B$2)*(1-$B$3)),IF(M816="PLACED",(((L816-1)*'results log'!$B$2)*(1-$B$3))-'results log'!$B$2,IF(J816=0,-'results log'!$B$2,-('results log'!$B$2*2))))))*E816),0))</f>
        <v>0</v>
      </c>
      <c r="U816">
        <f t="shared" si="25"/>
        <v>1</v>
      </c>
    </row>
    <row r="817" spans="8:21" ht="16" x14ac:dyDescent="0.2">
      <c r="H817" s="22"/>
      <c r="I817" s="22"/>
      <c r="J817" s="22"/>
      <c r="M817" s="17"/>
      <c r="N817" s="26">
        <f>((G817-1)*(1-(IF(H817="no",0,'results log'!$B$3)))+1)</f>
        <v>5.0000000000000044E-2</v>
      </c>
      <c r="O817" s="26">
        <f t="shared" si="26"/>
        <v>0</v>
      </c>
      <c r="P817" s="28">
        <f>IF(ISBLANK(M817),,IF(ISBLANK(F817),,(IF(M817="WON-EW",((((F817-1)*J817)*'results log'!$B$2)+('results log'!$B$2*(F817-1))),IF(M817="WON",((((F817-1)*J817)*'results log'!$B$2)+('results log'!$B$2*(F817-1))),IF(M817="PLACED",((((F817-1)*J817)*'results log'!$B$2)-'results log'!$B$2),IF(J817=0,-'results log'!$B$2,IF(J817=0,-'results log'!$B$2,-('results log'!$B$2*2)))))))*E817))</f>
        <v>0</v>
      </c>
      <c r="Q817" s="27">
        <f>IF(ISBLANK(M817),,IF(ISBLANK(G817),,(IF(M817="WON-EW",((((N817-1)*J817)*'results log'!$B$2)+('results log'!$B$2*(N817-1))),IF(M817="WON",((((N817-1)*J817)*'results log'!$B$2)+('results log'!$B$2*(N817-1))),IF(M817="PLACED",((((N817-1)*J817)*'results log'!$B$2)-'results log'!$B$2),IF(J817=0,-'results log'!$B$2,IF(J817=0,-'results log'!$B$2,-('results log'!$B$2*2)))))))*E817))</f>
        <v>0</v>
      </c>
      <c r="R817" s="27">
        <f>IF(ISBLANK(M817),,IF(U817&lt;&gt;1,((IF(M817="WON-EW",(((K817-1)*'results log'!$B$2)*(1-$B$3))+(((L817-1)*'results log'!$B$2)*(1-$B$3)),IF(M817="WON",(((K817-1)*'results log'!$B$2)*(1-$B$3)),IF(M817="PLACED",(((L817-1)*'results log'!$B$2)*(1-$B$3))-'results log'!$B$2,IF(J817=0,-'results log'!$B$2,-('results log'!$B$2*2))))))*E817),0))</f>
        <v>0</v>
      </c>
      <c r="U817">
        <f t="shared" si="25"/>
        <v>1</v>
      </c>
    </row>
    <row r="818" spans="8:21" ht="16" x14ac:dyDescent="0.2">
      <c r="H818" s="22"/>
      <c r="I818" s="22"/>
      <c r="J818" s="22"/>
      <c r="M818" s="17"/>
      <c r="N818" s="26">
        <f>((G818-1)*(1-(IF(H818="no",0,'results log'!$B$3)))+1)</f>
        <v>5.0000000000000044E-2</v>
      </c>
      <c r="O818" s="26">
        <f t="shared" si="26"/>
        <v>0</v>
      </c>
      <c r="P818" s="28">
        <f>IF(ISBLANK(M818),,IF(ISBLANK(F818),,(IF(M818="WON-EW",((((F818-1)*J818)*'results log'!$B$2)+('results log'!$B$2*(F818-1))),IF(M818="WON",((((F818-1)*J818)*'results log'!$B$2)+('results log'!$B$2*(F818-1))),IF(M818="PLACED",((((F818-1)*J818)*'results log'!$B$2)-'results log'!$B$2),IF(J818=0,-'results log'!$B$2,IF(J818=0,-'results log'!$B$2,-('results log'!$B$2*2)))))))*E818))</f>
        <v>0</v>
      </c>
      <c r="Q818" s="27">
        <f>IF(ISBLANK(M818),,IF(ISBLANK(G818),,(IF(M818="WON-EW",((((N818-1)*J818)*'results log'!$B$2)+('results log'!$B$2*(N818-1))),IF(M818="WON",((((N818-1)*J818)*'results log'!$B$2)+('results log'!$B$2*(N818-1))),IF(M818="PLACED",((((N818-1)*J818)*'results log'!$B$2)-'results log'!$B$2),IF(J818=0,-'results log'!$B$2,IF(J818=0,-'results log'!$B$2,-('results log'!$B$2*2)))))))*E818))</f>
        <v>0</v>
      </c>
      <c r="R818" s="27">
        <f>IF(ISBLANK(M818),,IF(U818&lt;&gt;1,((IF(M818="WON-EW",(((K818-1)*'results log'!$B$2)*(1-$B$3))+(((L818-1)*'results log'!$B$2)*(1-$B$3)),IF(M818="WON",(((K818-1)*'results log'!$B$2)*(1-$B$3)),IF(M818="PLACED",(((L818-1)*'results log'!$B$2)*(1-$B$3))-'results log'!$B$2,IF(J818=0,-'results log'!$B$2,-('results log'!$B$2*2))))))*E818),0))</f>
        <v>0</v>
      </c>
      <c r="U818">
        <f t="shared" si="25"/>
        <v>1</v>
      </c>
    </row>
    <row r="819" spans="8:21" ht="16" x14ac:dyDescent="0.2">
      <c r="H819" s="22"/>
      <c r="I819" s="22"/>
      <c r="J819" s="22"/>
      <c r="M819" s="17"/>
      <c r="N819" s="26">
        <f>((G819-1)*(1-(IF(H819="no",0,'results log'!$B$3)))+1)</f>
        <v>5.0000000000000044E-2</v>
      </c>
      <c r="O819" s="26">
        <f t="shared" si="26"/>
        <v>0</v>
      </c>
      <c r="P819" s="28">
        <f>IF(ISBLANK(M819),,IF(ISBLANK(F819),,(IF(M819="WON-EW",((((F819-1)*J819)*'results log'!$B$2)+('results log'!$B$2*(F819-1))),IF(M819="WON",((((F819-1)*J819)*'results log'!$B$2)+('results log'!$B$2*(F819-1))),IF(M819="PLACED",((((F819-1)*J819)*'results log'!$B$2)-'results log'!$B$2),IF(J819=0,-'results log'!$B$2,IF(J819=0,-'results log'!$B$2,-('results log'!$B$2*2)))))))*E819))</f>
        <v>0</v>
      </c>
      <c r="Q819" s="27">
        <f>IF(ISBLANK(M819),,IF(ISBLANK(G819),,(IF(M819="WON-EW",((((N819-1)*J819)*'results log'!$B$2)+('results log'!$B$2*(N819-1))),IF(M819="WON",((((N819-1)*J819)*'results log'!$B$2)+('results log'!$B$2*(N819-1))),IF(M819="PLACED",((((N819-1)*J819)*'results log'!$B$2)-'results log'!$B$2),IF(J819=0,-'results log'!$B$2,IF(J819=0,-'results log'!$B$2,-('results log'!$B$2*2)))))))*E819))</f>
        <v>0</v>
      </c>
      <c r="R819" s="27">
        <f>IF(ISBLANK(M819),,IF(U819&lt;&gt;1,((IF(M819="WON-EW",(((K819-1)*'results log'!$B$2)*(1-$B$3))+(((L819-1)*'results log'!$B$2)*(1-$B$3)),IF(M819="WON",(((K819-1)*'results log'!$B$2)*(1-$B$3)),IF(M819="PLACED",(((L819-1)*'results log'!$B$2)*(1-$B$3))-'results log'!$B$2,IF(J819=0,-'results log'!$B$2,-('results log'!$B$2*2))))))*E819),0))</f>
        <v>0</v>
      </c>
      <c r="U819">
        <f t="shared" si="25"/>
        <v>1</v>
      </c>
    </row>
    <row r="820" spans="8:21" ht="16" x14ac:dyDescent="0.2">
      <c r="H820" s="22"/>
      <c r="I820" s="22"/>
      <c r="J820" s="22"/>
      <c r="M820" s="17"/>
      <c r="N820" s="26">
        <f>((G820-1)*(1-(IF(H820="no",0,'results log'!$B$3)))+1)</f>
        <v>5.0000000000000044E-2</v>
      </c>
      <c r="O820" s="26">
        <f t="shared" si="26"/>
        <v>0</v>
      </c>
      <c r="P820" s="28">
        <f>IF(ISBLANK(M820),,IF(ISBLANK(F820),,(IF(M820="WON-EW",((((F820-1)*J820)*'results log'!$B$2)+('results log'!$B$2*(F820-1))),IF(M820="WON",((((F820-1)*J820)*'results log'!$B$2)+('results log'!$B$2*(F820-1))),IF(M820="PLACED",((((F820-1)*J820)*'results log'!$B$2)-'results log'!$B$2),IF(J820=0,-'results log'!$B$2,IF(J820=0,-'results log'!$B$2,-('results log'!$B$2*2)))))))*E820))</f>
        <v>0</v>
      </c>
      <c r="Q820" s="27">
        <f>IF(ISBLANK(M820),,IF(ISBLANK(G820),,(IF(M820="WON-EW",((((N820-1)*J820)*'results log'!$B$2)+('results log'!$B$2*(N820-1))),IF(M820="WON",((((N820-1)*J820)*'results log'!$B$2)+('results log'!$B$2*(N820-1))),IF(M820="PLACED",((((N820-1)*J820)*'results log'!$B$2)-'results log'!$B$2),IF(J820=0,-'results log'!$B$2,IF(J820=0,-'results log'!$B$2,-('results log'!$B$2*2)))))))*E820))</f>
        <v>0</v>
      </c>
      <c r="R820" s="27">
        <f>IF(ISBLANK(M820),,IF(U820&lt;&gt;1,((IF(M820="WON-EW",(((K820-1)*'results log'!$B$2)*(1-$B$3))+(((L820-1)*'results log'!$B$2)*(1-$B$3)),IF(M820="WON",(((K820-1)*'results log'!$B$2)*(1-$B$3)),IF(M820="PLACED",(((L820-1)*'results log'!$B$2)*(1-$B$3))-'results log'!$B$2,IF(J820=0,-'results log'!$B$2,-('results log'!$B$2*2))))))*E820),0))</f>
        <v>0</v>
      </c>
      <c r="U820">
        <f t="shared" si="25"/>
        <v>1</v>
      </c>
    </row>
    <row r="821" spans="8:21" ht="16" x14ac:dyDescent="0.2">
      <c r="H821" s="22"/>
      <c r="I821" s="22"/>
      <c r="J821" s="22"/>
      <c r="M821" s="17"/>
      <c r="N821" s="26">
        <f>((G821-1)*(1-(IF(H821="no",0,'results log'!$B$3)))+1)</f>
        <v>5.0000000000000044E-2</v>
      </c>
      <c r="O821" s="26">
        <f t="shared" si="26"/>
        <v>0</v>
      </c>
      <c r="P821" s="28">
        <f>IF(ISBLANK(M821),,IF(ISBLANK(F821),,(IF(M821="WON-EW",((((F821-1)*J821)*'results log'!$B$2)+('results log'!$B$2*(F821-1))),IF(M821="WON",((((F821-1)*J821)*'results log'!$B$2)+('results log'!$B$2*(F821-1))),IF(M821="PLACED",((((F821-1)*J821)*'results log'!$B$2)-'results log'!$B$2),IF(J821=0,-'results log'!$B$2,IF(J821=0,-'results log'!$B$2,-('results log'!$B$2*2)))))))*E821))</f>
        <v>0</v>
      </c>
      <c r="Q821" s="27">
        <f>IF(ISBLANK(M821),,IF(ISBLANK(G821),,(IF(M821="WON-EW",((((N821-1)*J821)*'results log'!$B$2)+('results log'!$B$2*(N821-1))),IF(M821="WON",((((N821-1)*J821)*'results log'!$B$2)+('results log'!$B$2*(N821-1))),IF(M821="PLACED",((((N821-1)*J821)*'results log'!$B$2)-'results log'!$B$2),IF(J821=0,-'results log'!$B$2,IF(J821=0,-'results log'!$B$2,-('results log'!$B$2*2)))))))*E821))</f>
        <v>0</v>
      </c>
      <c r="R821" s="27">
        <f>IF(ISBLANK(M821),,IF(U821&lt;&gt;1,((IF(M821="WON-EW",(((K821-1)*'results log'!$B$2)*(1-$B$3))+(((L821-1)*'results log'!$B$2)*(1-$B$3)),IF(M821="WON",(((K821-1)*'results log'!$B$2)*(1-$B$3)),IF(M821="PLACED",(((L821-1)*'results log'!$B$2)*(1-$B$3))-'results log'!$B$2,IF(J821=0,-'results log'!$B$2,-('results log'!$B$2*2))))))*E821),0))</f>
        <v>0</v>
      </c>
      <c r="U821">
        <f t="shared" si="25"/>
        <v>1</v>
      </c>
    </row>
    <row r="822" spans="8:21" ht="16" x14ac:dyDescent="0.2">
      <c r="H822" s="22"/>
      <c r="I822" s="22"/>
      <c r="J822" s="22"/>
      <c r="M822" s="17"/>
      <c r="N822" s="26">
        <f>((G822-1)*(1-(IF(H822="no",0,'results log'!$B$3)))+1)</f>
        <v>5.0000000000000044E-2</v>
      </c>
      <c r="O822" s="26">
        <f t="shared" si="26"/>
        <v>0</v>
      </c>
      <c r="P822" s="28">
        <f>IF(ISBLANK(M822),,IF(ISBLANK(F822),,(IF(M822="WON-EW",((((F822-1)*J822)*'results log'!$B$2)+('results log'!$B$2*(F822-1))),IF(M822="WON",((((F822-1)*J822)*'results log'!$B$2)+('results log'!$B$2*(F822-1))),IF(M822="PLACED",((((F822-1)*J822)*'results log'!$B$2)-'results log'!$B$2),IF(J822=0,-'results log'!$B$2,IF(J822=0,-'results log'!$B$2,-('results log'!$B$2*2)))))))*E822))</f>
        <v>0</v>
      </c>
      <c r="Q822" s="27">
        <f>IF(ISBLANK(M822),,IF(ISBLANK(G822),,(IF(M822="WON-EW",((((N822-1)*J822)*'results log'!$B$2)+('results log'!$B$2*(N822-1))),IF(M822="WON",((((N822-1)*J822)*'results log'!$B$2)+('results log'!$B$2*(N822-1))),IF(M822="PLACED",((((N822-1)*J822)*'results log'!$B$2)-'results log'!$B$2),IF(J822=0,-'results log'!$B$2,IF(J822=0,-'results log'!$B$2,-('results log'!$B$2*2)))))))*E822))</f>
        <v>0</v>
      </c>
      <c r="R822" s="27">
        <f>IF(ISBLANK(M822),,IF(U822&lt;&gt;1,((IF(M822="WON-EW",(((K822-1)*'results log'!$B$2)*(1-$B$3))+(((L822-1)*'results log'!$B$2)*(1-$B$3)),IF(M822="WON",(((K822-1)*'results log'!$B$2)*(1-$B$3)),IF(M822="PLACED",(((L822-1)*'results log'!$B$2)*(1-$B$3))-'results log'!$B$2,IF(J822=0,-'results log'!$B$2,-('results log'!$B$2*2))))))*E822),0))</f>
        <v>0</v>
      </c>
      <c r="U822">
        <f t="shared" si="25"/>
        <v>1</v>
      </c>
    </row>
    <row r="823" spans="8:21" ht="16" x14ac:dyDescent="0.2">
      <c r="H823" s="22"/>
      <c r="I823" s="22"/>
      <c r="J823" s="22"/>
      <c r="M823" s="17"/>
      <c r="N823" s="26">
        <f>((G823-1)*(1-(IF(H823="no",0,'results log'!$B$3)))+1)</f>
        <v>5.0000000000000044E-2</v>
      </c>
      <c r="O823" s="26">
        <f t="shared" si="26"/>
        <v>0</v>
      </c>
      <c r="P823" s="28">
        <f>IF(ISBLANK(M823),,IF(ISBLANK(F823),,(IF(M823="WON-EW",((((F823-1)*J823)*'results log'!$B$2)+('results log'!$B$2*(F823-1))),IF(M823="WON",((((F823-1)*J823)*'results log'!$B$2)+('results log'!$B$2*(F823-1))),IF(M823="PLACED",((((F823-1)*J823)*'results log'!$B$2)-'results log'!$B$2),IF(J823=0,-'results log'!$B$2,IF(J823=0,-'results log'!$B$2,-('results log'!$B$2*2)))))))*E823))</f>
        <v>0</v>
      </c>
      <c r="Q823" s="27">
        <f>IF(ISBLANK(M823),,IF(ISBLANK(G823),,(IF(M823="WON-EW",((((N823-1)*J823)*'results log'!$B$2)+('results log'!$B$2*(N823-1))),IF(M823="WON",((((N823-1)*J823)*'results log'!$B$2)+('results log'!$B$2*(N823-1))),IF(M823="PLACED",((((N823-1)*J823)*'results log'!$B$2)-'results log'!$B$2),IF(J823=0,-'results log'!$B$2,IF(J823=0,-'results log'!$B$2,-('results log'!$B$2*2)))))))*E823))</f>
        <v>0</v>
      </c>
      <c r="R823" s="27">
        <f>IF(ISBLANK(M823),,IF(U823&lt;&gt;1,((IF(M823="WON-EW",(((K823-1)*'results log'!$B$2)*(1-$B$3))+(((L823-1)*'results log'!$B$2)*(1-$B$3)),IF(M823="WON",(((K823-1)*'results log'!$B$2)*(1-$B$3)),IF(M823="PLACED",(((L823-1)*'results log'!$B$2)*(1-$B$3))-'results log'!$B$2,IF(J823=0,-'results log'!$B$2,-('results log'!$B$2*2))))))*E823),0))</f>
        <v>0</v>
      </c>
      <c r="U823">
        <f t="shared" si="25"/>
        <v>1</v>
      </c>
    </row>
    <row r="824" spans="8:21" ht="16" x14ac:dyDescent="0.2">
      <c r="H824" s="22"/>
      <c r="I824" s="22"/>
      <c r="J824" s="22"/>
      <c r="M824" s="17"/>
      <c r="N824" s="26">
        <f>((G824-1)*(1-(IF(H824="no",0,'results log'!$B$3)))+1)</f>
        <v>5.0000000000000044E-2</v>
      </c>
      <c r="O824" s="26">
        <f t="shared" si="26"/>
        <v>0</v>
      </c>
      <c r="P824" s="28">
        <f>IF(ISBLANK(M824),,IF(ISBLANK(F824),,(IF(M824="WON-EW",((((F824-1)*J824)*'results log'!$B$2)+('results log'!$B$2*(F824-1))),IF(M824="WON",((((F824-1)*J824)*'results log'!$B$2)+('results log'!$B$2*(F824-1))),IF(M824="PLACED",((((F824-1)*J824)*'results log'!$B$2)-'results log'!$B$2),IF(J824=0,-'results log'!$B$2,IF(J824=0,-'results log'!$B$2,-('results log'!$B$2*2)))))))*E824))</f>
        <v>0</v>
      </c>
      <c r="Q824" s="27">
        <f>IF(ISBLANK(M824),,IF(ISBLANK(G824),,(IF(M824="WON-EW",((((N824-1)*J824)*'results log'!$B$2)+('results log'!$B$2*(N824-1))),IF(M824="WON",((((N824-1)*J824)*'results log'!$B$2)+('results log'!$B$2*(N824-1))),IF(M824="PLACED",((((N824-1)*J824)*'results log'!$B$2)-'results log'!$B$2),IF(J824=0,-'results log'!$B$2,IF(J824=0,-'results log'!$B$2,-('results log'!$B$2*2)))))))*E824))</f>
        <v>0</v>
      </c>
      <c r="R824" s="27">
        <f>IF(ISBLANK(M824),,IF(U824&lt;&gt;1,((IF(M824="WON-EW",(((K824-1)*'results log'!$B$2)*(1-$B$3))+(((L824-1)*'results log'!$B$2)*(1-$B$3)),IF(M824="WON",(((K824-1)*'results log'!$B$2)*(1-$B$3)),IF(M824="PLACED",(((L824-1)*'results log'!$B$2)*(1-$B$3))-'results log'!$B$2,IF(J824=0,-'results log'!$B$2,-('results log'!$B$2*2))))))*E824),0))</f>
        <v>0</v>
      </c>
      <c r="U824">
        <f t="shared" si="25"/>
        <v>1</v>
      </c>
    </row>
    <row r="825" spans="8:21" ht="16" x14ac:dyDescent="0.2">
      <c r="H825" s="22"/>
      <c r="I825" s="22"/>
      <c r="J825" s="22"/>
      <c r="M825" s="17"/>
      <c r="N825" s="26">
        <f>((G825-1)*(1-(IF(H825="no",0,'results log'!$B$3)))+1)</f>
        <v>5.0000000000000044E-2</v>
      </c>
      <c r="O825" s="26">
        <f t="shared" si="26"/>
        <v>0</v>
      </c>
      <c r="P825" s="28">
        <f>IF(ISBLANK(M825),,IF(ISBLANK(F825),,(IF(M825="WON-EW",((((F825-1)*J825)*'results log'!$B$2)+('results log'!$B$2*(F825-1))),IF(M825="WON",((((F825-1)*J825)*'results log'!$B$2)+('results log'!$B$2*(F825-1))),IF(M825="PLACED",((((F825-1)*J825)*'results log'!$B$2)-'results log'!$B$2),IF(J825=0,-'results log'!$B$2,IF(J825=0,-'results log'!$B$2,-('results log'!$B$2*2)))))))*E825))</f>
        <v>0</v>
      </c>
      <c r="Q825" s="27">
        <f>IF(ISBLANK(M825),,IF(ISBLANK(G825),,(IF(M825="WON-EW",((((N825-1)*J825)*'results log'!$B$2)+('results log'!$B$2*(N825-1))),IF(M825="WON",((((N825-1)*J825)*'results log'!$B$2)+('results log'!$B$2*(N825-1))),IF(M825="PLACED",((((N825-1)*J825)*'results log'!$B$2)-'results log'!$B$2),IF(J825=0,-'results log'!$B$2,IF(J825=0,-'results log'!$B$2,-('results log'!$B$2*2)))))))*E825))</f>
        <v>0</v>
      </c>
      <c r="R825" s="27">
        <f>IF(ISBLANK(M825),,IF(U825&lt;&gt;1,((IF(M825="WON-EW",(((K825-1)*'results log'!$B$2)*(1-$B$3))+(((L825-1)*'results log'!$B$2)*(1-$B$3)),IF(M825="WON",(((K825-1)*'results log'!$B$2)*(1-$B$3)),IF(M825="PLACED",(((L825-1)*'results log'!$B$2)*(1-$B$3))-'results log'!$B$2,IF(J825=0,-'results log'!$B$2,-('results log'!$B$2*2))))))*E825),0))</f>
        <v>0</v>
      </c>
      <c r="U825">
        <f t="shared" si="25"/>
        <v>1</v>
      </c>
    </row>
    <row r="826" spans="8:21" ht="16" x14ac:dyDescent="0.2">
      <c r="H826" s="22"/>
      <c r="I826" s="22"/>
      <c r="J826" s="22"/>
      <c r="M826" s="17"/>
      <c r="N826" s="26">
        <f>((G826-1)*(1-(IF(H826="no",0,'results log'!$B$3)))+1)</f>
        <v>5.0000000000000044E-2</v>
      </c>
      <c r="O826" s="26">
        <f t="shared" si="26"/>
        <v>0</v>
      </c>
      <c r="P826" s="28">
        <f>IF(ISBLANK(M826),,IF(ISBLANK(F826),,(IF(M826="WON-EW",((((F826-1)*J826)*'results log'!$B$2)+('results log'!$B$2*(F826-1))),IF(M826="WON",((((F826-1)*J826)*'results log'!$B$2)+('results log'!$B$2*(F826-1))),IF(M826="PLACED",((((F826-1)*J826)*'results log'!$B$2)-'results log'!$B$2),IF(J826=0,-'results log'!$B$2,IF(J826=0,-'results log'!$B$2,-('results log'!$B$2*2)))))))*E826))</f>
        <v>0</v>
      </c>
      <c r="Q826" s="27">
        <f>IF(ISBLANK(M826),,IF(ISBLANK(G826),,(IF(M826="WON-EW",((((N826-1)*J826)*'results log'!$B$2)+('results log'!$B$2*(N826-1))),IF(M826="WON",((((N826-1)*J826)*'results log'!$B$2)+('results log'!$B$2*(N826-1))),IF(M826="PLACED",((((N826-1)*J826)*'results log'!$B$2)-'results log'!$B$2),IF(J826=0,-'results log'!$B$2,IF(J826=0,-'results log'!$B$2,-('results log'!$B$2*2)))))))*E826))</f>
        <v>0</v>
      </c>
      <c r="R826" s="27">
        <f>IF(ISBLANK(M826),,IF(U826&lt;&gt;1,((IF(M826="WON-EW",(((K826-1)*'results log'!$B$2)*(1-$B$3))+(((L826-1)*'results log'!$B$2)*(1-$B$3)),IF(M826="WON",(((K826-1)*'results log'!$B$2)*(1-$B$3)),IF(M826="PLACED",(((L826-1)*'results log'!$B$2)*(1-$B$3))-'results log'!$B$2,IF(J826=0,-'results log'!$B$2,-('results log'!$B$2*2))))))*E826),0))</f>
        <v>0</v>
      </c>
      <c r="U826">
        <f t="shared" si="25"/>
        <v>1</v>
      </c>
    </row>
    <row r="827" spans="8:21" ht="16" x14ac:dyDescent="0.2">
      <c r="H827" s="22"/>
      <c r="I827" s="22"/>
      <c r="J827" s="22"/>
      <c r="M827" s="17"/>
      <c r="N827" s="26">
        <f>((G827-1)*(1-(IF(H827="no",0,'results log'!$B$3)))+1)</f>
        <v>5.0000000000000044E-2</v>
      </c>
      <c r="O827" s="26">
        <f t="shared" si="26"/>
        <v>0</v>
      </c>
      <c r="P827" s="28">
        <f>IF(ISBLANK(M827),,IF(ISBLANK(F827),,(IF(M827="WON-EW",((((F827-1)*J827)*'results log'!$B$2)+('results log'!$B$2*(F827-1))),IF(M827="WON",((((F827-1)*J827)*'results log'!$B$2)+('results log'!$B$2*(F827-1))),IF(M827="PLACED",((((F827-1)*J827)*'results log'!$B$2)-'results log'!$B$2),IF(J827=0,-'results log'!$B$2,IF(J827=0,-'results log'!$B$2,-('results log'!$B$2*2)))))))*E827))</f>
        <v>0</v>
      </c>
      <c r="Q827" s="27">
        <f>IF(ISBLANK(M827),,IF(ISBLANK(G827),,(IF(M827="WON-EW",((((N827-1)*J827)*'results log'!$B$2)+('results log'!$B$2*(N827-1))),IF(M827="WON",((((N827-1)*J827)*'results log'!$B$2)+('results log'!$B$2*(N827-1))),IF(M827="PLACED",((((N827-1)*J827)*'results log'!$B$2)-'results log'!$B$2),IF(J827=0,-'results log'!$B$2,IF(J827=0,-'results log'!$B$2,-('results log'!$B$2*2)))))))*E827))</f>
        <v>0</v>
      </c>
      <c r="R827" s="27">
        <f>IF(ISBLANK(M827),,IF(U827&lt;&gt;1,((IF(M827="WON-EW",(((K827-1)*'results log'!$B$2)*(1-$B$3))+(((L827-1)*'results log'!$B$2)*(1-$B$3)),IF(M827="WON",(((K827-1)*'results log'!$B$2)*(1-$B$3)),IF(M827="PLACED",(((L827-1)*'results log'!$B$2)*(1-$B$3))-'results log'!$B$2,IF(J827=0,-'results log'!$B$2,-('results log'!$B$2*2))))))*E827),0))</f>
        <v>0</v>
      </c>
      <c r="U827">
        <f t="shared" si="25"/>
        <v>1</v>
      </c>
    </row>
    <row r="828" spans="8:21" ht="16" x14ac:dyDescent="0.2">
      <c r="H828" s="22"/>
      <c r="I828" s="22"/>
      <c r="J828" s="22"/>
      <c r="M828" s="17"/>
      <c r="N828" s="26">
        <f>((G828-1)*(1-(IF(H828="no",0,'results log'!$B$3)))+1)</f>
        <v>5.0000000000000044E-2</v>
      </c>
      <c r="O828" s="26">
        <f t="shared" si="26"/>
        <v>0</v>
      </c>
      <c r="P828" s="28">
        <f>IF(ISBLANK(M828),,IF(ISBLANK(F828),,(IF(M828="WON-EW",((((F828-1)*J828)*'results log'!$B$2)+('results log'!$B$2*(F828-1))),IF(M828="WON",((((F828-1)*J828)*'results log'!$B$2)+('results log'!$B$2*(F828-1))),IF(M828="PLACED",((((F828-1)*J828)*'results log'!$B$2)-'results log'!$B$2),IF(J828=0,-'results log'!$B$2,IF(J828=0,-'results log'!$B$2,-('results log'!$B$2*2)))))))*E828))</f>
        <v>0</v>
      </c>
      <c r="Q828" s="27">
        <f>IF(ISBLANK(M828),,IF(ISBLANK(G828),,(IF(M828="WON-EW",((((N828-1)*J828)*'results log'!$B$2)+('results log'!$B$2*(N828-1))),IF(M828="WON",((((N828-1)*J828)*'results log'!$B$2)+('results log'!$B$2*(N828-1))),IF(M828="PLACED",((((N828-1)*J828)*'results log'!$B$2)-'results log'!$B$2),IF(J828=0,-'results log'!$B$2,IF(J828=0,-'results log'!$B$2,-('results log'!$B$2*2)))))))*E828))</f>
        <v>0</v>
      </c>
      <c r="R828" s="27">
        <f>IF(ISBLANK(M828),,IF(U828&lt;&gt;1,((IF(M828="WON-EW",(((K828-1)*'results log'!$B$2)*(1-$B$3))+(((L828-1)*'results log'!$B$2)*(1-$B$3)),IF(M828="WON",(((K828-1)*'results log'!$B$2)*(1-$B$3)),IF(M828="PLACED",(((L828-1)*'results log'!$B$2)*(1-$B$3))-'results log'!$B$2,IF(J828=0,-'results log'!$B$2,-('results log'!$B$2*2))))))*E828),0))</f>
        <v>0</v>
      </c>
      <c r="U828">
        <f t="shared" si="25"/>
        <v>1</v>
      </c>
    </row>
    <row r="829" spans="8:21" ht="16" x14ac:dyDescent="0.2">
      <c r="H829" s="22"/>
      <c r="I829" s="22"/>
      <c r="J829" s="22"/>
      <c r="M829" s="17"/>
      <c r="N829" s="26">
        <f>((G829-1)*(1-(IF(H829="no",0,'results log'!$B$3)))+1)</f>
        <v>5.0000000000000044E-2</v>
      </c>
      <c r="O829" s="26">
        <f t="shared" si="26"/>
        <v>0</v>
      </c>
      <c r="P829" s="28">
        <f>IF(ISBLANK(M829),,IF(ISBLANK(F829),,(IF(M829="WON-EW",((((F829-1)*J829)*'results log'!$B$2)+('results log'!$B$2*(F829-1))),IF(M829="WON",((((F829-1)*J829)*'results log'!$B$2)+('results log'!$B$2*(F829-1))),IF(M829="PLACED",((((F829-1)*J829)*'results log'!$B$2)-'results log'!$B$2),IF(J829=0,-'results log'!$B$2,IF(J829=0,-'results log'!$B$2,-('results log'!$B$2*2)))))))*E829))</f>
        <v>0</v>
      </c>
      <c r="Q829" s="27">
        <f>IF(ISBLANK(M829),,IF(ISBLANK(G829),,(IF(M829="WON-EW",((((N829-1)*J829)*'results log'!$B$2)+('results log'!$B$2*(N829-1))),IF(M829="WON",((((N829-1)*J829)*'results log'!$B$2)+('results log'!$B$2*(N829-1))),IF(M829="PLACED",((((N829-1)*J829)*'results log'!$B$2)-'results log'!$B$2),IF(J829=0,-'results log'!$B$2,IF(J829=0,-'results log'!$B$2,-('results log'!$B$2*2)))))))*E829))</f>
        <v>0</v>
      </c>
      <c r="R829" s="27">
        <f>IF(ISBLANK(M829),,IF(U829&lt;&gt;1,((IF(M829="WON-EW",(((K829-1)*'results log'!$B$2)*(1-$B$3))+(((L829-1)*'results log'!$B$2)*(1-$B$3)),IF(M829="WON",(((K829-1)*'results log'!$B$2)*(1-$B$3)),IF(M829="PLACED",(((L829-1)*'results log'!$B$2)*(1-$B$3))-'results log'!$B$2,IF(J829=0,-'results log'!$B$2,-('results log'!$B$2*2))))))*E829),0))</f>
        <v>0</v>
      </c>
      <c r="U829">
        <f t="shared" si="25"/>
        <v>1</v>
      </c>
    </row>
    <row r="830" spans="8:21" ht="16" x14ac:dyDescent="0.2">
      <c r="H830" s="22"/>
      <c r="I830" s="22"/>
      <c r="J830" s="22"/>
      <c r="M830" s="17"/>
      <c r="N830" s="26">
        <f>((G830-1)*(1-(IF(H830="no",0,'results log'!$B$3)))+1)</f>
        <v>5.0000000000000044E-2</v>
      </c>
      <c r="O830" s="26">
        <f t="shared" si="26"/>
        <v>0</v>
      </c>
      <c r="P830" s="28">
        <f>IF(ISBLANK(M830),,IF(ISBLANK(F830),,(IF(M830="WON-EW",((((F830-1)*J830)*'results log'!$B$2)+('results log'!$B$2*(F830-1))),IF(M830="WON",((((F830-1)*J830)*'results log'!$B$2)+('results log'!$B$2*(F830-1))),IF(M830="PLACED",((((F830-1)*J830)*'results log'!$B$2)-'results log'!$B$2),IF(J830=0,-'results log'!$B$2,IF(J830=0,-'results log'!$B$2,-('results log'!$B$2*2)))))))*E830))</f>
        <v>0</v>
      </c>
      <c r="Q830" s="27">
        <f>IF(ISBLANK(M830),,IF(ISBLANK(G830),,(IF(M830="WON-EW",((((N830-1)*J830)*'results log'!$B$2)+('results log'!$B$2*(N830-1))),IF(M830="WON",((((N830-1)*J830)*'results log'!$B$2)+('results log'!$B$2*(N830-1))),IF(M830="PLACED",((((N830-1)*J830)*'results log'!$B$2)-'results log'!$B$2),IF(J830=0,-'results log'!$B$2,IF(J830=0,-'results log'!$B$2,-('results log'!$B$2*2)))))))*E830))</f>
        <v>0</v>
      </c>
      <c r="R830" s="27">
        <f>IF(ISBLANK(M830),,IF(U830&lt;&gt;1,((IF(M830="WON-EW",(((K830-1)*'results log'!$B$2)*(1-$B$3))+(((L830-1)*'results log'!$B$2)*(1-$B$3)),IF(M830="WON",(((K830-1)*'results log'!$B$2)*(1-$B$3)),IF(M830="PLACED",(((L830-1)*'results log'!$B$2)*(1-$B$3))-'results log'!$B$2,IF(J830=0,-'results log'!$B$2,-('results log'!$B$2*2))))))*E830),0))</f>
        <v>0</v>
      </c>
      <c r="U830">
        <f t="shared" si="25"/>
        <v>1</v>
      </c>
    </row>
    <row r="831" spans="8:21" ht="16" x14ac:dyDescent="0.2">
      <c r="H831" s="22"/>
      <c r="I831" s="22"/>
      <c r="J831" s="22"/>
      <c r="M831" s="17"/>
      <c r="N831" s="26">
        <f>((G831-1)*(1-(IF(H831="no",0,'results log'!$B$3)))+1)</f>
        <v>5.0000000000000044E-2</v>
      </c>
      <c r="O831" s="26">
        <f t="shared" si="26"/>
        <v>0</v>
      </c>
      <c r="P831" s="28">
        <f>IF(ISBLANK(M831),,IF(ISBLANK(F831),,(IF(M831="WON-EW",((((F831-1)*J831)*'results log'!$B$2)+('results log'!$B$2*(F831-1))),IF(M831="WON",((((F831-1)*J831)*'results log'!$B$2)+('results log'!$B$2*(F831-1))),IF(M831="PLACED",((((F831-1)*J831)*'results log'!$B$2)-'results log'!$B$2),IF(J831=0,-'results log'!$B$2,IF(J831=0,-'results log'!$B$2,-('results log'!$B$2*2)))))))*E831))</f>
        <v>0</v>
      </c>
      <c r="Q831" s="27">
        <f>IF(ISBLANK(M831),,IF(ISBLANK(G831),,(IF(M831="WON-EW",((((N831-1)*J831)*'results log'!$B$2)+('results log'!$B$2*(N831-1))),IF(M831="WON",((((N831-1)*J831)*'results log'!$B$2)+('results log'!$B$2*(N831-1))),IF(M831="PLACED",((((N831-1)*J831)*'results log'!$B$2)-'results log'!$B$2),IF(J831=0,-'results log'!$B$2,IF(J831=0,-'results log'!$B$2,-('results log'!$B$2*2)))))))*E831))</f>
        <v>0</v>
      </c>
      <c r="R831" s="27">
        <f>IF(ISBLANK(M831),,IF(U831&lt;&gt;1,((IF(M831="WON-EW",(((K831-1)*'results log'!$B$2)*(1-$B$3))+(((L831-1)*'results log'!$B$2)*(1-$B$3)),IF(M831="WON",(((K831-1)*'results log'!$B$2)*(1-$B$3)),IF(M831="PLACED",(((L831-1)*'results log'!$B$2)*(1-$B$3))-'results log'!$B$2,IF(J831=0,-'results log'!$B$2,-('results log'!$B$2*2))))))*E831),0))</f>
        <v>0</v>
      </c>
      <c r="U831">
        <f t="shared" si="25"/>
        <v>1</v>
      </c>
    </row>
    <row r="832" spans="8:21" ht="16" x14ac:dyDescent="0.2">
      <c r="H832" s="22"/>
      <c r="I832" s="22"/>
      <c r="J832" s="22"/>
      <c r="M832" s="17"/>
      <c r="N832" s="26">
        <f>((G832-1)*(1-(IF(H832="no",0,'results log'!$B$3)))+1)</f>
        <v>5.0000000000000044E-2</v>
      </c>
      <c r="O832" s="26">
        <f t="shared" si="26"/>
        <v>0</v>
      </c>
      <c r="P832" s="28">
        <f>IF(ISBLANK(M832),,IF(ISBLANK(F832),,(IF(M832="WON-EW",((((F832-1)*J832)*'results log'!$B$2)+('results log'!$B$2*(F832-1))),IF(M832="WON",((((F832-1)*J832)*'results log'!$B$2)+('results log'!$B$2*(F832-1))),IF(M832="PLACED",((((F832-1)*J832)*'results log'!$B$2)-'results log'!$B$2),IF(J832=0,-'results log'!$B$2,IF(J832=0,-'results log'!$B$2,-('results log'!$B$2*2)))))))*E832))</f>
        <v>0</v>
      </c>
      <c r="Q832" s="27">
        <f>IF(ISBLANK(M832),,IF(ISBLANK(G832),,(IF(M832="WON-EW",((((N832-1)*J832)*'results log'!$B$2)+('results log'!$B$2*(N832-1))),IF(M832="WON",((((N832-1)*J832)*'results log'!$B$2)+('results log'!$B$2*(N832-1))),IF(M832="PLACED",((((N832-1)*J832)*'results log'!$B$2)-'results log'!$B$2),IF(J832=0,-'results log'!$B$2,IF(J832=0,-'results log'!$B$2,-('results log'!$B$2*2)))))))*E832))</f>
        <v>0</v>
      </c>
      <c r="R832" s="27">
        <f>IF(ISBLANK(M832),,IF(U832&lt;&gt;1,((IF(M832="WON-EW",(((K832-1)*'results log'!$B$2)*(1-$B$3))+(((L832-1)*'results log'!$B$2)*(1-$B$3)),IF(M832="WON",(((K832-1)*'results log'!$B$2)*(1-$B$3)),IF(M832="PLACED",(((L832-1)*'results log'!$B$2)*(1-$B$3))-'results log'!$B$2,IF(J832=0,-'results log'!$B$2,-('results log'!$B$2*2))))))*E832),0))</f>
        <v>0</v>
      </c>
      <c r="U832">
        <f t="shared" si="25"/>
        <v>1</v>
      </c>
    </row>
    <row r="833" spans="8:21" ht="16" x14ac:dyDescent="0.2">
      <c r="H833" s="22"/>
      <c r="I833" s="22"/>
      <c r="J833" s="22"/>
      <c r="M833" s="17"/>
      <c r="N833" s="26">
        <f>((G833-1)*(1-(IF(H833="no",0,'results log'!$B$3)))+1)</f>
        <v>5.0000000000000044E-2</v>
      </c>
      <c r="O833" s="26">
        <f t="shared" si="26"/>
        <v>0</v>
      </c>
      <c r="P833" s="28">
        <f>IF(ISBLANK(M833),,IF(ISBLANK(F833),,(IF(M833="WON-EW",((((F833-1)*J833)*'results log'!$B$2)+('results log'!$B$2*(F833-1))),IF(M833="WON",((((F833-1)*J833)*'results log'!$B$2)+('results log'!$B$2*(F833-1))),IF(M833="PLACED",((((F833-1)*J833)*'results log'!$B$2)-'results log'!$B$2),IF(J833=0,-'results log'!$B$2,IF(J833=0,-'results log'!$B$2,-('results log'!$B$2*2)))))))*E833))</f>
        <v>0</v>
      </c>
      <c r="Q833" s="27">
        <f>IF(ISBLANK(M833),,IF(ISBLANK(G833),,(IF(M833="WON-EW",((((N833-1)*J833)*'results log'!$B$2)+('results log'!$B$2*(N833-1))),IF(M833="WON",((((N833-1)*J833)*'results log'!$B$2)+('results log'!$B$2*(N833-1))),IF(M833="PLACED",((((N833-1)*J833)*'results log'!$B$2)-'results log'!$B$2),IF(J833=0,-'results log'!$B$2,IF(J833=0,-'results log'!$B$2,-('results log'!$B$2*2)))))))*E833))</f>
        <v>0</v>
      </c>
      <c r="R833" s="27">
        <f>IF(ISBLANK(M833),,IF(U833&lt;&gt;1,((IF(M833="WON-EW",(((K833-1)*'results log'!$B$2)*(1-$B$3))+(((L833-1)*'results log'!$B$2)*(1-$B$3)),IF(M833="WON",(((K833-1)*'results log'!$B$2)*(1-$B$3)),IF(M833="PLACED",(((L833-1)*'results log'!$B$2)*(1-$B$3))-'results log'!$B$2,IF(J833=0,-'results log'!$B$2,-('results log'!$B$2*2))))))*E833),0))</f>
        <v>0</v>
      </c>
      <c r="U833">
        <f t="shared" si="25"/>
        <v>1</v>
      </c>
    </row>
    <row r="834" spans="8:21" ht="16" x14ac:dyDescent="0.2">
      <c r="H834" s="22"/>
      <c r="I834" s="22"/>
      <c r="J834" s="22"/>
      <c r="M834" s="17"/>
      <c r="N834" s="26">
        <f>((G834-1)*(1-(IF(H834="no",0,'results log'!$B$3)))+1)</f>
        <v>5.0000000000000044E-2</v>
      </c>
      <c r="O834" s="26">
        <f t="shared" si="26"/>
        <v>0</v>
      </c>
      <c r="P834" s="28">
        <f>IF(ISBLANK(M834),,IF(ISBLANK(F834),,(IF(M834="WON-EW",((((F834-1)*J834)*'results log'!$B$2)+('results log'!$B$2*(F834-1))),IF(M834="WON",((((F834-1)*J834)*'results log'!$B$2)+('results log'!$B$2*(F834-1))),IF(M834="PLACED",((((F834-1)*J834)*'results log'!$B$2)-'results log'!$B$2),IF(J834=0,-'results log'!$B$2,IF(J834=0,-'results log'!$B$2,-('results log'!$B$2*2)))))))*E834))</f>
        <v>0</v>
      </c>
      <c r="Q834" s="27">
        <f>IF(ISBLANK(M834),,IF(ISBLANK(G834),,(IF(M834="WON-EW",((((N834-1)*J834)*'results log'!$B$2)+('results log'!$B$2*(N834-1))),IF(M834="WON",((((N834-1)*J834)*'results log'!$B$2)+('results log'!$B$2*(N834-1))),IF(M834="PLACED",((((N834-1)*J834)*'results log'!$B$2)-'results log'!$B$2),IF(J834=0,-'results log'!$B$2,IF(J834=0,-'results log'!$B$2,-('results log'!$B$2*2)))))))*E834))</f>
        <v>0</v>
      </c>
      <c r="R834" s="27">
        <f>IF(ISBLANK(M834),,IF(U834&lt;&gt;1,((IF(M834="WON-EW",(((K834-1)*'results log'!$B$2)*(1-$B$3))+(((L834-1)*'results log'!$B$2)*(1-$B$3)),IF(M834="WON",(((K834-1)*'results log'!$B$2)*(1-$B$3)),IF(M834="PLACED",(((L834-1)*'results log'!$B$2)*(1-$B$3))-'results log'!$B$2,IF(J834=0,-'results log'!$B$2,-('results log'!$B$2*2))))))*E834),0))</f>
        <v>0</v>
      </c>
      <c r="U834">
        <f t="shared" si="25"/>
        <v>1</v>
      </c>
    </row>
    <row r="835" spans="8:21" ht="16" x14ac:dyDescent="0.2">
      <c r="H835" s="22"/>
      <c r="I835" s="22"/>
      <c r="J835" s="22"/>
      <c r="M835" s="17"/>
      <c r="N835" s="26">
        <f>((G835-1)*(1-(IF(H835="no",0,'results log'!$B$3)))+1)</f>
        <v>5.0000000000000044E-2</v>
      </c>
      <c r="O835" s="26">
        <f t="shared" si="26"/>
        <v>0</v>
      </c>
      <c r="P835" s="28">
        <f>IF(ISBLANK(M835),,IF(ISBLANK(F835),,(IF(M835="WON-EW",((((F835-1)*J835)*'results log'!$B$2)+('results log'!$B$2*(F835-1))),IF(M835="WON",((((F835-1)*J835)*'results log'!$B$2)+('results log'!$B$2*(F835-1))),IF(M835="PLACED",((((F835-1)*J835)*'results log'!$B$2)-'results log'!$B$2),IF(J835=0,-'results log'!$B$2,IF(J835=0,-'results log'!$B$2,-('results log'!$B$2*2)))))))*E835))</f>
        <v>0</v>
      </c>
      <c r="Q835" s="27">
        <f>IF(ISBLANK(M835),,IF(ISBLANK(G835),,(IF(M835="WON-EW",((((N835-1)*J835)*'results log'!$B$2)+('results log'!$B$2*(N835-1))),IF(M835="WON",((((N835-1)*J835)*'results log'!$B$2)+('results log'!$B$2*(N835-1))),IF(M835="PLACED",((((N835-1)*J835)*'results log'!$B$2)-'results log'!$B$2),IF(J835=0,-'results log'!$B$2,IF(J835=0,-'results log'!$B$2,-('results log'!$B$2*2)))))))*E835))</f>
        <v>0</v>
      </c>
      <c r="R835" s="27">
        <f>IF(ISBLANK(M835),,IF(U835&lt;&gt;1,((IF(M835="WON-EW",(((K835-1)*'results log'!$B$2)*(1-$B$3))+(((L835-1)*'results log'!$B$2)*(1-$B$3)),IF(M835="WON",(((K835-1)*'results log'!$B$2)*(1-$B$3)),IF(M835="PLACED",(((L835-1)*'results log'!$B$2)*(1-$B$3))-'results log'!$B$2,IF(J835=0,-'results log'!$B$2,-('results log'!$B$2*2))))))*E835),0))</f>
        <v>0</v>
      </c>
      <c r="U835">
        <f t="shared" si="25"/>
        <v>1</v>
      </c>
    </row>
    <row r="836" spans="8:21" ht="16" x14ac:dyDescent="0.2">
      <c r="H836" s="22"/>
      <c r="I836" s="22"/>
      <c r="J836" s="22"/>
      <c r="M836" s="17"/>
      <c r="N836" s="26">
        <f>((G836-1)*(1-(IF(H836="no",0,'results log'!$B$3)))+1)</f>
        <v>5.0000000000000044E-2</v>
      </c>
      <c r="O836" s="26">
        <f t="shared" si="26"/>
        <v>0</v>
      </c>
      <c r="P836" s="28">
        <f>IF(ISBLANK(M836),,IF(ISBLANK(F836),,(IF(M836="WON-EW",((((F836-1)*J836)*'results log'!$B$2)+('results log'!$B$2*(F836-1))),IF(M836="WON",((((F836-1)*J836)*'results log'!$B$2)+('results log'!$B$2*(F836-1))),IF(M836="PLACED",((((F836-1)*J836)*'results log'!$B$2)-'results log'!$B$2),IF(J836=0,-'results log'!$B$2,IF(J836=0,-'results log'!$B$2,-('results log'!$B$2*2)))))))*E836))</f>
        <v>0</v>
      </c>
      <c r="Q836" s="27">
        <f>IF(ISBLANK(M836),,IF(ISBLANK(G836),,(IF(M836="WON-EW",((((N836-1)*J836)*'results log'!$B$2)+('results log'!$B$2*(N836-1))),IF(M836="WON",((((N836-1)*J836)*'results log'!$B$2)+('results log'!$B$2*(N836-1))),IF(M836="PLACED",((((N836-1)*J836)*'results log'!$B$2)-'results log'!$B$2),IF(J836=0,-'results log'!$B$2,IF(J836=0,-'results log'!$B$2,-('results log'!$B$2*2)))))))*E836))</f>
        <v>0</v>
      </c>
      <c r="R836" s="27">
        <f>IF(ISBLANK(M836),,IF(U836&lt;&gt;1,((IF(M836="WON-EW",(((K836-1)*'results log'!$B$2)*(1-$B$3))+(((L836-1)*'results log'!$B$2)*(1-$B$3)),IF(M836="WON",(((K836-1)*'results log'!$B$2)*(1-$B$3)),IF(M836="PLACED",(((L836-1)*'results log'!$B$2)*(1-$B$3))-'results log'!$B$2,IF(J836=0,-'results log'!$B$2,-('results log'!$B$2*2))))))*E836),0))</f>
        <v>0</v>
      </c>
      <c r="U836">
        <f t="shared" si="25"/>
        <v>1</v>
      </c>
    </row>
    <row r="837" spans="8:21" ht="16" x14ac:dyDescent="0.2">
      <c r="H837" s="22"/>
      <c r="I837" s="22"/>
      <c r="J837" s="22"/>
      <c r="M837" s="17"/>
      <c r="N837" s="26">
        <f>((G837-1)*(1-(IF(H837="no",0,'results log'!$B$3)))+1)</f>
        <v>5.0000000000000044E-2</v>
      </c>
      <c r="O837" s="26">
        <f t="shared" si="26"/>
        <v>0</v>
      </c>
      <c r="P837" s="28">
        <f>IF(ISBLANK(M837),,IF(ISBLANK(F837),,(IF(M837="WON-EW",((((F837-1)*J837)*'results log'!$B$2)+('results log'!$B$2*(F837-1))),IF(M837="WON",((((F837-1)*J837)*'results log'!$B$2)+('results log'!$B$2*(F837-1))),IF(M837="PLACED",((((F837-1)*J837)*'results log'!$B$2)-'results log'!$B$2),IF(J837=0,-'results log'!$B$2,IF(J837=0,-'results log'!$B$2,-('results log'!$B$2*2)))))))*E837))</f>
        <v>0</v>
      </c>
      <c r="Q837" s="27">
        <f>IF(ISBLANK(M837),,IF(ISBLANK(G837),,(IF(M837="WON-EW",((((N837-1)*J837)*'results log'!$B$2)+('results log'!$B$2*(N837-1))),IF(M837="WON",((((N837-1)*J837)*'results log'!$B$2)+('results log'!$B$2*(N837-1))),IF(M837="PLACED",((((N837-1)*J837)*'results log'!$B$2)-'results log'!$B$2),IF(J837=0,-'results log'!$B$2,IF(J837=0,-'results log'!$B$2,-('results log'!$B$2*2)))))))*E837))</f>
        <v>0</v>
      </c>
      <c r="R837" s="27">
        <f>IF(ISBLANK(M837),,IF(U837&lt;&gt;1,((IF(M837="WON-EW",(((K837-1)*'results log'!$B$2)*(1-$B$3))+(((L837-1)*'results log'!$B$2)*(1-$B$3)),IF(M837="WON",(((K837-1)*'results log'!$B$2)*(1-$B$3)),IF(M837="PLACED",(((L837-1)*'results log'!$B$2)*(1-$B$3))-'results log'!$B$2,IF(J837=0,-'results log'!$B$2,-('results log'!$B$2*2))))))*E837),0))</f>
        <v>0</v>
      </c>
      <c r="U837">
        <f t="shared" si="25"/>
        <v>1</v>
      </c>
    </row>
    <row r="838" spans="8:21" ht="16" x14ac:dyDescent="0.2">
      <c r="H838" s="22"/>
      <c r="I838" s="22"/>
      <c r="J838" s="22"/>
      <c r="M838" s="17"/>
      <c r="N838" s="26">
        <f>((G838-1)*(1-(IF(H838="no",0,'results log'!$B$3)))+1)</f>
        <v>5.0000000000000044E-2</v>
      </c>
      <c r="O838" s="26">
        <f t="shared" si="26"/>
        <v>0</v>
      </c>
      <c r="P838" s="28">
        <f>IF(ISBLANK(M838),,IF(ISBLANK(F838),,(IF(M838="WON-EW",((((F838-1)*J838)*'results log'!$B$2)+('results log'!$B$2*(F838-1))),IF(M838="WON",((((F838-1)*J838)*'results log'!$B$2)+('results log'!$B$2*(F838-1))),IF(M838="PLACED",((((F838-1)*J838)*'results log'!$B$2)-'results log'!$B$2),IF(J838=0,-'results log'!$B$2,IF(J838=0,-'results log'!$B$2,-('results log'!$B$2*2)))))))*E838))</f>
        <v>0</v>
      </c>
      <c r="Q838" s="27">
        <f>IF(ISBLANK(M838),,IF(ISBLANK(G838),,(IF(M838="WON-EW",((((N838-1)*J838)*'results log'!$B$2)+('results log'!$B$2*(N838-1))),IF(M838="WON",((((N838-1)*J838)*'results log'!$B$2)+('results log'!$B$2*(N838-1))),IF(M838="PLACED",((((N838-1)*J838)*'results log'!$B$2)-'results log'!$B$2),IF(J838=0,-'results log'!$B$2,IF(J838=0,-'results log'!$B$2,-('results log'!$B$2*2)))))))*E838))</f>
        <v>0</v>
      </c>
      <c r="R838" s="27">
        <f>IF(ISBLANK(M838),,IF(U838&lt;&gt;1,((IF(M838="WON-EW",(((K838-1)*'results log'!$B$2)*(1-$B$3))+(((L838-1)*'results log'!$B$2)*(1-$B$3)),IF(M838="WON",(((K838-1)*'results log'!$B$2)*(1-$B$3)),IF(M838="PLACED",(((L838-1)*'results log'!$B$2)*(1-$B$3))-'results log'!$B$2,IF(J838=0,-'results log'!$B$2,-('results log'!$B$2*2))))))*E838),0))</f>
        <v>0</v>
      </c>
      <c r="U838">
        <f t="shared" si="25"/>
        <v>1</v>
      </c>
    </row>
    <row r="839" spans="8:21" ht="16" x14ac:dyDescent="0.2">
      <c r="H839" s="22"/>
      <c r="I839" s="22"/>
      <c r="J839" s="22"/>
      <c r="M839" s="17"/>
      <c r="N839" s="26">
        <f>((G839-1)*(1-(IF(H839="no",0,'results log'!$B$3)))+1)</f>
        <v>5.0000000000000044E-2</v>
      </c>
      <c r="O839" s="26">
        <f t="shared" si="26"/>
        <v>0</v>
      </c>
      <c r="P839" s="28">
        <f>IF(ISBLANK(M839),,IF(ISBLANK(F839),,(IF(M839="WON-EW",((((F839-1)*J839)*'results log'!$B$2)+('results log'!$B$2*(F839-1))),IF(M839="WON",((((F839-1)*J839)*'results log'!$B$2)+('results log'!$B$2*(F839-1))),IF(M839="PLACED",((((F839-1)*J839)*'results log'!$B$2)-'results log'!$B$2),IF(J839=0,-'results log'!$B$2,IF(J839=0,-'results log'!$B$2,-('results log'!$B$2*2)))))))*E839))</f>
        <v>0</v>
      </c>
      <c r="Q839" s="27">
        <f>IF(ISBLANK(M839),,IF(ISBLANK(G839),,(IF(M839="WON-EW",((((N839-1)*J839)*'results log'!$B$2)+('results log'!$B$2*(N839-1))),IF(M839="WON",((((N839-1)*J839)*'results log'!$B$2)+('results log'!$B$2*(N839-1))),IF(M839="PLACED",((((N839-1)*J839)*'results log'!$B$2)-'results log'!$B$2),IF(J839=0,-'results log'!$B$2,IF(J839=0,-'results log'!$B$2,-('results log'!$B$2*2)))))))*E839))</f>
        <v>0</v>
      </c>
      <c r="R839" s="27">
        <f>IF(ISBLANK(M839),,IF(U839&lt;&gt;1,((IF(M839="WON-EW",(((K839-1)*'results log'!$B$2)*(1-$B$3))+(((L839-1)*'results log'!$B$2)*(1-$B$3)),IF(M839="WON",(((K839-1)*'results log'!$B$2)*(1-$B$3)),IF(M839="PLACED",(((L839-1)*'results log'!$B$2)*(1-$B$3))-'results log'!$B$2,IF(J839=0,-'results log'!$B$2,-('results log'!$B$2*2))))))*E839),0))</f>
        <v>0</v>
      </c>
      <c r="U839">
        <f t="shared" si="25"/>
        <v>1</v>
      </c>
    </row>
    <row r="840" spans="8:21" ht="16" x14ac:dyDescent="0.2">
      <c r="H840" s="22"/>
      <c r="I840" s="22"/>
      <c r="J840" s="22"/>
      <c r="M840" s="17"/>
      <c r="N840" s="26">
        <f>((G840-1)*(1-(IF(H840="no",0,'results log'!$B$3)))+1)</f>
        <v>5.0000000000000044E-2</v>
      </c>
      <c r="O840" s="26">
        <f t="shared" si="26"/>
        <v>0</v>
      </c>
      <c r="P840" s="28">
        <f>IF(ISBLANK(M840),,IF(ISBLANK(F840),,(IF(M840="WON-EW",((((F840-1)*J840)*'results log'!$B$2)+('results log'!$B$2*(F840-1))),IF(M840="WON",((((F840-1)*J840)*'results log'!$B$2)+('results log'!$B$2*(F840-1))),IF(M840="PLACED",((((F840-1)*J840)*'results log'!$B$2)-'results log'!$B$2),IF(J840=0,-'results log'!$B$2,IF(J840=0,-'results log'!$B$2,-('results log'!$B$2*2)))))))*E840))</f>
        <v>0</v>
      </c>
      <c r="Q840" s="27">
        <f>IF(ISBLANK(M840),,IF(ISBLANK(G840),,(IF(M840="WON-EW",((((N840-1)*J840)*'results log'!$B$2)+('results log'!$B$2*(N840-1))),IF(M840="WON",((((N840-1)*J840)*'results log'!$B$2)+('results log'!$B$2*(N840-1))),IF(M840="PLACED",((((N840-1)*J840)*'results log'!$B$2)-'results log'!$B$2),IF(J840=0,-'results log'!$B$2,IF(J840=0,-'results log'!$B$2,-('results log'!$B$2*2)))))))*E840))</f>
        <v>0</v>
      </c>
      <c r="R840" s="27">
        <f>IF(ISBLANK(M840),,IF(U840&lt;&gt;1,((IF(M840="WON-EW",(((K840-1)*'results log'!$B$2)*(1-$B$3))+(((L840-1)*'results log'!$B$2)*(1-$B$3)),IF(M840="WON",(((K840-1)*'results log'!$B$2)*(1-$B$3)),IF(M840="PLACED",(((L840-1)*'results log'!$B$2)*(1-$B$3))-'results log'!$B$2,IF(J840=0,-'results log'!$B$2,-('results log'!$B$2*2))))))*E840),0))</f>
        <v>0</v>
      </c>
      <c r="U840">
        <f t="shared" si="25"/>
        <v>1</v>
      </c>
    </row>
    <row r="841" spans="8:21" ht="16" x14ac:dyDescent="0.2">
      <c r="H841" s="22"/>
      <c r="I841" s="22"/>
      <c r="J841" s="22"/>
      <c r="M841" s="17"/>
      <c r="N841" s="26">
        <f>((G841-1)*(1-(IF(H841="no",0,'results log'!$B$3)))+1)</f>
        <v>5.0000000000000044E-2</v>
      </c>
      <c r="O841" s="26">
        <f t="shared" si="26"/>
        <v>0</v>
      </c>
      <c r="P841" s="28">
        <f>IF(ISBLANK(M841),,IF(ISBLANK(F841),,(IF(M841="WON-EW",((((F841-1)*J841)*'results log'!$B$2)+('results log'!$B$2*(F841-1))),IF(M841="WON",((((F841-1)*J841)*'results log'!$B$2)+('results log'!$B$2*(F841-1))),IF(M841="PLACED",((((F841-1)*J841)*'results log'!$B$2)-'results log'!$B$2),IF(J841=0,-'results log'!$B$2,IF(J841=0,-'results log'!$B$2,-('results log'!$B$2*2)))))))*E841))</f>
        <v>0</v>
      </c>
      <c r="Q841" s="27">
        <f>IF(ISBLANK(M841),,IF(ISBLANK(G841),,(IF(M841="WON-EW",((((N841-1)*J841)*'results log'!$B$2)+('results log'!$B$2*(N841-1))),IF(M841="WON",((((N841-1)*J841)*'results log'!$B$2)+('results log'!$B$2*(N841-1))),IF(M841="PLACED",((((N841-1)*J841)*'results log'!$B$2)-'results log'!$B$2),IF(J841=0,-'results log'!$B$2,IF(J841=0,-'results log'!$B$2,-('results log'!$B$2*2)))))))*E841))</f>
        <v>0</v>
      </c>
      <c r="R841" s="27">
        <f>IF(ISBLANK(M841),,IF(U841&lt;&gt;1,((IF(M841="WON-EW",(((K841-1)*'results log'!$B$2)*(1-$B$3))+(((L841-1)*'results log'!$B$2)*(1-$B$3)),IF(M841="WON",(((K841-1)*'results log'!$B$2)*(1-$B$3)),IF(M841="PLACED",(((L841-1)*'results log'!$B$2)*(1-$B$3))-'results log'!$B$2,IF(J841=0,-'results log'!$B$2,-('results log'!$B$2*2))))))*E841),0))</f>
        <v>0</v>
      </c>
      <c r="U841">
        <f t="shared" ref="U841:U904" si="27">IF(ISBLANK(K841),1,IF(ISBLANK(L841),2,99))</f>
        <v>1</v>
      </c>
    </row>
    <row r="842" spans="8:21" ht="16" x14ac:dyDescent="0.2">
      <c r="H842" s="22"/>
      <c r="I842" s="22"/>
      <c r="J842" s="22"/>
      <c r="M842" s="17"/>
      <c r="N842" s="26">
        <f>((G842-1)*(1-(IF(H842="no",0,'results log'!$B$3)))+1)</f>
        <v>5.0000000000000044E-2</v>
      </c>
      <c r="O842" s="26">
        <f t="shared" si="26"/>
        <v>0</v>
      </c>
      <c r="P842" s="28">
        <f>IF(ISBLANK(M842),,IF(ISBLANK(F842),,(IF(M842="WON-EW",((((F842-1)*J842)*'results log'!$B$2)+('results log'!$B$2*(F842-1))),IF(M842="WON",((((F842-1)*J842)*'results log'!$B$2)+('results log'!$B$2*(F842-1))),IF(M842="PLACED",((((F842-1)*J842)*'results log'!$B$2)-'results log'!$B$2),IF(J842=0,-'results log'!$B$2,IF(J842=0,-'results log'!$B$2,-('results log'!$B$2*2)))))))*E842))</f>
        <v>0</v>
      </c>
      <c r="Q842" s="27">
        <f>IF(ISBLANK(M842),,IF(ISBLANK(G842),,(IF(M842="WON-EW",((((N842-1)*J842)*'results log'!$B$2)+('results log'!$B$2*(N842-1))),IF(M842="WON",((((N842-1)*J842)*'results log'!$B$2)+('results log'!$B$2*(N842-1))),IF(M842="PLACED",((((N842-1)*J842)*'results log'!$B$2)-'results log'!$B$2),IF(J842=0,-'results log'!$B$2,IF(J842=0,-'results log'!$B$2,-('results log'!$B$2*2)))))))*E842))</f>
        <v>0</v>
      </c>
      <c r="R842" s="27">
        <f>IF(ISBLANK(M842),,IF(U842&lt;&gt;1,((IF(M842="WON-EW",(((K842-1)*'results log'!$B$2)*(1-$B$3))+(((L842-1)*'results log'!$B$2)*(1-$B$3)),IF(M842="WON",(((K842-1)*'results log'!$B$2)*(1-$B$3)),IF(M842="PLACED",(((L842-1)*'results log'!$B$2)*(1-$B$3))-'results log'!$B$2,IF(J842=0,-'results log'!$B$2,-('results log'!$B$2*2))))))*E842),0))</f>
        <v>0</v>
      </c>
      <c r="U842">
        <f t="shared" si="27"/>
        <v>1</v>
      </c>
    </row>
    <row r="843" spans="8:21" ht="16" x14ac:dyDescent="0.2">
      <c r="H843" s="22"/>
      <c r="I843" s="22"/>
      <c r="J843" s="22"/>
      <c r="M843" s="17"/>
      <c r="N843" s="26">
        <f>((G843-1)*(1-(IF(H843="no",0,'results log'!$B$3)))+1)</f>
        <v>5.0000000000000044E-2</v>
      </c>
      <c r="O843" s="26">
        <f t="shared" si="26"/>
        <v>0</v>
      </c>
      <c r="P843" s="28">
        <f>IF(ISBLANK(M843),,IF(ISBLANK(F843),,(IF(M843="WON-EW",((((F843-1)*J843)*'results log'!$B$2)+('results log'!$B$2*(F843-1))),IF(M843="WON",((((F843-1)*J843)*'results log'!$B$2)+('results log'!$B$2*(F843-1))),IF(M843="PLACED",((((F843-1)*J843)*'results log'!$B$2)-'results log'!$B$2),IF(J843=0,-'results log'!$B$2,IF(J843=0,-'results log'!$B$2,-('results log'!$B$2*2)))))))*E843))</f>
        <v>0</v>
      </c>
      <c r="Q843" s="27">
        <f>IF(ISBLANK(M843),,IF(ISBLANK(G843),,(IF(M843="WON-EW",((((N843-1)*J843)*'results log'!$B$2)+('results log'!$B$2*(N843-1))),IF(M843="WON",((((N843-1)*J843)*'results log'!$B$2)+('results log'!$B$2*(N843-1))),IF(M843="PLACED",((((N843-1)*J843)*'results log'!$B$2)-'results log'!$B$2),IF(J843=0,-'results log'!$B$2,IF(J843=0,-'results log'!$B$2,-('results log'!$B$2*2)))))))*E843))</f>
        <v>0</v>
      </c>
      <c r="R843" s="27">
        <f>IF(ISBLANK(M843),,IF(U843&lt;&gt;1,((IF(M843="WON-EW",(((K843-1)*'results log'!$B$2)*(1-$B$3))+(((L843-1)*'results log'!$B$2)*(1-$B$3)),IF(M843="WON",(((K843-1)*'results log'!$B$2)*(1-$B$3)),IF(M843="PLACED",(((L843-1)*'results log'!$B$2)*(1-$B$3))-'results log'!$B$2,IF(J843=0,-'results log'!$B$2,-('results log'!$B$2*2))))))*E843),0))</f>
        <v>0</v>
      </c>
      <c r="U843">
        <f t="shared" si="27"/>
        <v>1</v>
      </c>
    </row>
    <row r="844" spans="8:21" ht="16" x14ac:dyDescent="0.2">
      <c r="H844" s="22"/>
      <c r="I844" s="22"/>
      <c r="J844" s="22"/>
      <c r="M844" s="17"/>
      <c r="N844" s="26">
        <f>((G844-1)*(1-(IF(H844="no",0,'results log'!$B$3)))+1)</f>
        <v>5.0000000000000044E-2</v>
      </c>
      <c r="O844" s="26">
        <f t="shared" si="26"/>
        <v>0</v>
      </c>
      <c r="P844" s="28">
        <f>IF(ISBLANK(M844),,IF(ISBLANK(F844),,(IF(M844="WON-EW",((((F844-1)*J844)*'results log'!$B$2)+('results log'!$B$2*(F844-1))),IF(M844="WON",((((F844-1)*J844)*'results log'!$B$2)+('results log'!$B$2*(F844-1))),IF(M844="PLACED",((((F844-1)*J844)*'results log'!$B$2)-'results log'!$B$2),IF(J844=0,-'results log'!$B$2,IF(J844=0,-'results log'!$B$2,-('results log'!$B$2*2)))))))*E844))</f>
        <v>0</v>
      </c>
      <c r="Q844" s="27">
        <f>IF(ISBLANK(M844),,IF(ISBLANK(G844),,(IF(M844="WON-EW",((((N844-1)*J844)*'results log'!$B$2)+('results log'!$B$2*(N844-1))),IF(M844="WON",((((N844-1)*J844)*'results log'!$B$2)+('results log'!$B$2*(N844-1))),IF(M844="PLACED",((((N844-1)*J844)*'results log'!$B$2)-'results log'!$B$2),IF(J844=0,-'results log'!$B$2,IF(J844=0,-'results log'!$B$2,-('results log'!$B$2*2)))))))*E844))</f>
        <v>0</v>
      </c>
      <c r="R844" s="27">
        <f>IF(ISBLANK(M844),,IF(U844&lt;&gt;1,((IF(M844="WON-EW",(((K844-1)*'results log'!$B$2)*(1-$B$3))+(((L844-1)*'results log'!$B$2)*(1-$B$3)),IF(M844="WON",(((K844-1)*'results log'!$B$2)*(1-$B$3)),IF(M844="PLACED",(((L844-1)*'results log'!$B$2)*(1-$B$3))-'results log'!$B$2,IF(J844=0,-'results log'!$B$2,-('results log'!$B$2*2))))))*E844),0))</f>
        <v>0</v>
      </c>
      <c r="U844">
        <f t="shared" si="27"/>
        <v>1</v>
      </c>
    </row>
    <row r="845" spans="8:21" ht="16" x14ac:dyDescent="0.2">
      <c r="H845" s="22"/>
      <c r="I845" s="22"/>
      <c r="J845" s="22"/>
      <c r="M845" s="17"/>
      <c r="N845" s="26">
        <f>((G845-1)*(1-(IF(H845="no",0,'results log'!$B$3)))+1)</f>
        <v>5.0000000000000044E-2</v>
      </c>
      <c r="O845" s="26">
        <f t="shared" si="26"/>
        <v>0</v>
      </c>
      <c r="P845" s="28">
        <f>IF(ISBLANK(M845),,IF(ISBLANK(F845),,(IF(M845="WON-EW",((((F845-1)*J845)*'results log'!$B$2)+('results log'!$B$2*(F845-1))),IF(M845="WON",((((F845-1)*J845)*'results log'!$B$2)+('results log'!$B$2*(F845-1))),IF(M845="PLACED",((((F845-1)*J845)*'results log'!$B$2)-'results log'!$B$2),IF(J845=0,-'results log'!$B$2,IF(J845=0,-'results log'!$B$2,-('results log'!$B$2*2)))))))*E845))</f>
        <v>0</v>
      </c>
      <c r="Q845" s="27">
        <f>IF(ISBLANK(M845),,IF(ISBLANK(G845),,(IF(M845="WON-EW",((((N845-1)*J845)*'results log'!$B$2)+('results log'!$B$2*(N845-1))),IF(M845="WON",((((N845-1)*J845)*'results log'!$B$2)+('results log'!$B$2*(N845-1))),IF(M845="PLACED",((((N845-1)*J845)*'results log'!$B$2)-'results log'!$B$2),IF(J845=0,-'results log'!$B$2,IF(J845=0,-'results log'!$B$2,-('results log'!$B$2*2)))))))*E845))</f>
        <v>0</v>
      </c>
      <c r="R845" s="27">
        <f>IF(ISBLANK(M845),,IF(U845&lt;&gt;1,((IF(M845="WON-EW",(((K845-1)*'results log'!$B$2)*(1-$B$3))+(((L845-1)*'results log'!$B$2)*(1-$B$3)),IF(M845="WON",(((K845-1)*'results log'!$B$2)*(1-$B$3)),IF(M845="PLACED",(((L845-1)*'results log'!$B$2)*(1-$B$3))-'results log'!$B$2,IF(J845=0,-'results log'!$B$2,-('results log'!$B$2*2))))))*E845),0))</f>
        <v>0</v>
      </c>
      <c r="U845">
        <f t="shared" si="27"/>
        <v>1</v>
      </c>
    </row>
    <row r="846" spans="8:21" ht="16" x14ac:dyDescent="0.2">
      <c r="H846" s="22"/>
      <c r="I846" s="22"/>
      <c r="J846" s="22"/>
      <c r="M846" s="17"/>
      <c r="N846" s="26">
        <f>((G846-1)*(1-(IF(H846="no",0,'results log'!$B$3)))+1)</f>
        <v>5.0000000000000044E-2</v>
      </c>
      <c r="O846" s="26">
        <f t="shared" si="26"/>
        <v>0</v>
      </c>
      <c r="P846" s="28">
        <f>IF(ISBLANK(M846),,IF(ISBLANK(F846),,(IF(M846="WON-EW",((((F846-1)*J846)*'results log'!$B$2)+('results log'!$B$2*(F846-1))),IF(M846="WON",((((F846-1)*J846)*'results log'!$B$2)+('results log'!$B$2*(F846-1))),IF(M846="PLACED",((((F846-1)*J846)*'results log'!$B$2)-'results log'!$B$2),IF(J846=0,-'results log'!$B$2,IF(J846=0,-'results log'!$B$2,-('results log'!$B$2*2)))))))*E846))</f>
        <v>0</v>
      </c>
      <c r="Q846" s="27">
        <f>IF(ISBLANK(M846),,IF(ISBLANK(G846),,(IF(M846="WON-EW",((((N846-1)*J846)*'results log'!$B$2)+('results log'!$B$2*(N846-1))),IF(M846="WON",((((N846-1)*J846)*'results log'!$B$2)+('results log'!$B$2*(N846-1))),IF(M846="PLACED",((((N846-1)*J846)*'results log'!$B$2)-'results log'!$B$2),IF(J846=0,-'results log'!$B$2,IF(J846=0,-'results log'!$B$2,-('results log'!$B$2*2)))))))*E846))</f>
        <v>0</v>
      </c>
      <c r="R846" s="27">
        <f>IF(ISBLANK(M846),,IF(U846&lt;&gt;1,((IF(M846="WON-EW",(((K846-1)*'results log'!$B$2)*(1-$B$3))+(((L846-1)*'results log'!$B$2)*(1-$B$3)),IF(M846="WON",(((K846-1)*'results log'!$B$2)*(1-$B$3)),IF(M846="PLACED",(((L846-1)*'results log'!$B$2)*(1-$B$3))-'results log'!$B$2,IF(J846=0,-'results log'!$B$2,-('results log'!$B$2*2))))))*E846),0))</f>
        <v>0</v>
      </c>
      <c r="U846">
        <f t="shared" si="27"/>
        <v>1</v>
      </c>
    </row>
    <row r="847" spans="8:21" ht="16" x14ac:dyDescent="0.2">
      <c r="H847" s="22"/>
      <c r="I847" s="22"/>
      <c r="J847" s="22"/>
      <c r="M847" s="17"/>
      <c r="N847" s="26">
        <f>((G847-1)*(1-(IF(H847="no",0,'results log'!$B$3)))+1)</f>
        <v>5.0000000000000044E-2</v>
      </c>
      <c r="O847" s="26">
        <f t="shared" ref="O847:O910" si="28">E847*IF(I847="yes",2,1)</f>
        <v>0</v>
      </c>
      <c r="P847" s="28">
        <f>IF(ISBLANK(M847),,IF(ISBLANK(F847),,(IF(M847="WON-EW",((((F847-1)*J847)*'results log'!$B$2)+('results log'!$B$2*(F847-1))),IF(M847="WON",((((F847-1)*J847)*'results log'!$B$2)+('results log'!$B$2*(F847-1))),IF(M847="PLACED",((((F847-1)*J847)*'results log'!$B$2)-'results log'!$B$2),IF(J847=0,-'results log'!$B$2,IF(J847=0,-'results log'!$B$2,-('results log'!$B$2*2)))))))*E847))</f>
        <v>0</v>
      </c>
      <c r="Q847" s="27">
        <f>IF(ISBLANK(M847),,IF(ISBLANK(G847),,(IF(M847="WON-EW",((((N847-1)*J847)*'results log'!$B$2)+('results log'!$B$2*(N847-1))),IF(M847="WON",((((N847-1)*J847)*'results log'!$B$2)+('results log'!$B$2*(N847-1))),IF(M847="PLACED",((((N847-1)*J847)*'results log'!$B$2)-'results log'!$B$2),IF(J847=0,-'results log'!$B$2,IF(J847=0,-'results log'!$B$2,-('results log'!$B$2*2)))))))*E847))</f>
        <v>0</v>
      </c>
      <c r="R847" s="27">
        <f>IF(ISBLANK(M847),,IF(U847&lt;&gt;1,((IF(M847="WON-EW",(((K847-1)*'results log'!$B$2)*(1-$B$3))+(((L847-1)*'results log'!$B$2)*(1-$B$3)),IF(M847="WON",(((K847-1)*'results log'!$B$2)*(1-$B$3)),IF(M847="PLACED",(((L847-1)*'results log'!$B$2)*(1-$B$3))-'results log'!$B$2,IF(J847=0,-'results log'!$B$2,-('results log'!$B$2*2))))))*E847),0))</f>
        <v>0</v>
      </c>
      <c r="U847">
        <f t="shared" si="27"/>
        <v>1</v>
      </c>
    </row>
    <row r="848" spans="8:21" ht="16" x14ac:dyDescent="0.2">
      <c r="H848" s="22"/>
      <c r="I848" s="22"/>
      <c r="J848" s="22"/>
      <c r="M848" s="17"/>
      <c r="N848" s="26">
        <f>((G848-1)*(1-(IF(H848="no",0,'results log'!$B$3)))+1)</f>
        <v>5.0000000000000044E-2</v>
      </c>
      <c r="O848" s="26">
        <f t="shared" si="28"/>
        <v>0</v>
      </c>
      <c r="P848" s="28">
        <f>IF(ISBLANK(M848),,IF(ISBLANK(F848),,(IF(M848="WON-EW",((((F848-1)*J848)*'results log'!$B$2)+('results log'!$B$2*(F848-1))),IF(M848="WON",((((F848-1)*J848)*'results log'!$B$2)+('results log'!$B$2*(F848-1))),IF(M848="PLACED",((((F848-1)*J848)*'results log'!$B$2)-'results log'!$B$2),IF(J848=0,-'results log'!$B$2,IF(J848=0,-'results log'!$B$2,-('results log'!$B$2*2)))))))*E848))</f>
        <v>0</v>
      </c>
      <c r="Q848" s="27">
        <f>IF(ISBLANK(M848),,IF(ISBLANK(G848),,(IF(M848="WON-EW",((((N848-1)*J848)*'results log'!$B$2)+('results log'!$B$2*(N848-1))),IF(M848="WON",((((N848-1)*J848)*'results log'!$B$2)+('results log'!$B$2*(N848-1))),IF(M848="PLACED",((((N848-1)*J848)*'results log'!$B$2)-'results log'!$B$2),IF(J848=0,-'results log'!$B$2,IF(J848=0,-'results log'!$B$2,-('results log'!$B$2*2)))))))*E848))</f>
        <v>0</v>
      </c>
      <c r="R848" s="27">
        <f>IF(ISBLANK(M848),,IF(U848&lt;&gt;1,((IF(M848="WON-EW",(((K848-1)*'results log'!$B$2)*(1-$B$3))+(((L848-1)*'results log'!$B$2)*(1-$B$3)),IF(M848="WON",(((K848-1)*'results log'!$B$2)*(1-$B$3)),IF(M848="PLACED",(((L848-1)*'results log'!$B$2)*(1-$B$3))-'results log'!$B$2,IF(J848=0,-'results log'!$B$2,-('results log'!$B$2*2))))))*E848),0))</f>
        <v>0</v>
      </c>
      <c r="U848">
        <f t="shared" si="27"/>
        <v>1</v>
      </c>
    </row>
    <row r="849" spans="8:21" ht="16" x14ac:dyDescent="0.2">
      <c r="H849" s="22"/>
      <c r="I849" s="22"/>
      <c r="J849" s="22"/>
      <c r="M849" s="17"/>
      <c r="N849" s="26">
        <f>((G849-1)*(1-(IF(H849="no",0,'results log'!$B$3)))+1)</f>
        <v>5.0000000000000044E-2</v>
      </c>
      <c r="O849" s="26">
        <f t="shared" si="28"/>
        <v>0</v>
      </c>
      <c r="P849" s="28">
        <f>IF(ISBLANK(M849),,IF(ISBLANK(F849),,(IF(M849="WON-EW",((((F849-1)*J849)*'results log'!$B$2)+('results log'!$B$2*(F849-1))),IF(M849="WON",((((F849-1)*J849)*'results log'!$B$2)+('results log'!$B$2*(F849-1))),IF(M849="PLACED",((((F849-1)*J849)*'results log'!$B$2)-'results log'!$B$2),IF(J849=0,-'results log'!$B$2,IF(J849=0,-'results log'!$B$2,-('results log'!$B$2*2)))))))*E849))</f>
        <v>0</v>
      </c>
      <c r="Q849" s="27">
        <f>IF(ISBLANK(M849),,IF(ISBLANK(G849),,(IF(M849="WON-EW",((((N849-1)*J849)*'results log'!$B$2)+('results log'!$B$2*(N849-1))),IF(M849="WON",((((N849-1)*J849)*'results log'!$B$2)+('results log'!$B$2*(N849-1))),IF(M849="PLACED",((((N849-1)*J849)*'results log'!$B$2)-'results log'!$B$2),IF(J849=0,-'results log'!$B$2,IF(J849=0,-'results log'!$B$2,-('results log'!$B$2*2)))))))*E849))</f>
        <v>0</v>
      </c>
      <c r="R849" s="27">
        <f>IF(ISBLANK(M849),,IF(U849&lt;&gt;1,((IF(M849="WON-EW",(((K849-1)*'results log'!$B$2)*(1-$B$3))+(((L849-1)*'results log'!$B$2)*(1-$B$3)),IF(M849="WON",(((K849-1)*'results log'!$B$2)*(1-$B$3)),IF(M849="PLACED",(((L849-1)*'results log'!$B$2)*(1-$B$3))-'results log'!$B$2,IF(J849=0,-'results log'!$B$2,-('results log'!$B$2*2))))))*E849),0))</f>
        <v>0</v>
      </c>
      <c r="U849">
        <f t="shared" si="27"/>
        <v>1</v>
      </c>
    </row>
    <row r="850" spans="8:21" ht="16" x14ac:dyDescent="0.2">
      <c r="H850" s="22"/>
      <c r="I850" s="22"/>
      <c r="J850" s="22"/>
      <c r="M850" s="17"/>
      <c r="N850" s="26">
        <f>((G850-1)*(1-(IF(H850="no",0,'results log'!$B$3)))+1)</f>
        <v>5.0000000000000044E-2</v>
      </c>
      <c r="O850" s="26">
        <f t="shared" si="28"/>
        <v>0</v>
      </c>
      <c r="P850" s="28">
        <f>IF(ISBLANK(M850),,IF(ISBLANK(F850),,(IF(M850="WON-EW",((((F850-1)*J850)*'results log'!$B$2)+('results log'!$B$2*(F850-1))),IF(M850="WON",((((F850-1)*J850)*'results log'!$B$2)+('results log'!$B$2*(F850-1))),IF(M850="PLACED",((((F850-1)*J850)*'results log'!$B$2)-'results log'!$B$2),IF(J850=0,-'results log'!$B$2,IF(J850=0,-'results log'!$B$2,-('results log'!$B$2*2)))))))*E850))</f>
        <v>0</v>
      </c>
      <c r="Q850" s="27">
        <f>IF(ISBLANK(M850),,IF(ISBLANK(G850),,(IF(M850="WON-EW",((((N850-1)*J850)*'results log'!$B$2)+('results log'!$B$2*(N850-1))),IF(M850="WON",((((N850-1)*J850)*'results log'!$B$2)+('results log'!$B$2*(N850-1))),IF(M850="PLACED",((((N850-1)*J850)*'results log'!$B$2)-'results log'!$B$2),IF(J850=0,-'results log'!$B$2,IF(J850=0,-'results log'!$B$2,-('results log'!$B$2*2)))))))*E850))</f>
        <v>0</v>
      </c>
      <c r="R850" s="27">
        <f>IF(ISBLANK(M850),,IF(U850&lt;&gt;1,((IF(M850="WON-EW",(((K850-1)*'results log'!$B$2)*(1-$B$3))+(((L850-1)*'results log'!$B$2)*(1-$B$3)),IF(M850="WON",(((K850-1)*'results log'!$B$2)*(1-$B$3)),IF(M850="PLACED",(((L850-1)*'results log'!$B$2)*(1-$B$3))-'results log'!$B$2,IF(J850=0,-'results log'!$B$2,-('results log'!$B$2*2))))))*E850),0))</f>
        <v>0</v>
      </c>
      <c r="U850">
        <f t="shared" si="27"/>
        <v>1</v>
      </c>
    </row>
    <row r="851" spans="8:21" ht="16" x14ac:dyDescent="0.2">
      <c r="H851" s="22"/>
      <c r="I851" s="22"/>
      <c r="J851" s="22"/>
      <c r="M851" s="17"/>
      <c r="N851" s="26">
        <f>((G851-1)*(1-(IF(H851="no",0,'results log'!$B$3)))+1)</f>
        <v>5.0000000000000044E-2</v>
      </c>
      <c r="O851" s="26">
        <f t="shared" si="28"/>
        <v>0</v>
      </c>
      <c r="P851" s="28">
        <f>IF(ISBLANK(M851),,IF(ISBLANK(F851),,(IF(M851="WON-EW",((((F851-1)*J851)*'results log'!$B$2)+('results log'!$B$2*(F851-1))),IF(M851="WON",((((F851-1)*J851)*'results log'!$B$2)+('results log'!$B$2*(F851-1))),IF(M851="PLACED",((((F851-1)*J851)*'results log'!$B$2)-'results log'!$B$2),IF(J851=0,-'results log'!$B$2,IF(J851=0,-'results log'!$B$2,-('results log'!$B$2*2)))))))*E851))</f>
        <v>0</v>
      </c>
      <c r="Q851" s="27">
        <f>IF(ISBLANK(M851),,IF(ISBLANK(G851),,(IF(M851="WON-EW",((((N851-1)*J851)*'results log'!$B$2)+('results log'!$B$2*(N851-1))),IF(M851="WON",((((N851-1)*J851)*'results log'!$B$2)+('results log'!$B$2*(N851-1))),IF(M851="PLACED",((((N851-1)*J851)*'results log'!$B$2)-'results log'!$B$2),IF(J851=0,-'results log'!$B$2,IF(J851=0,-'results log'!$B$2,-('results log'!$B$2*2)))))))*E851))</f>
        <v>0</v>
      </c>
      <c r="R851" s="27">
        <f>IF(ISBLANK(M851),,IF(U851&lt;&gt;1,((IF(M851="WON-EW",(((K851-1)*'results log'!$B$2)*(1-$B$3))+(((L851-1)*'results log'!$B$2)*(1-$B$3)),IF(M851="WON",(((K851-1)*'results log'!$B$2)*(1-$B$3)),IF(M851="PLACED",(((L851-1)*'results log'!$B$2)*(1-$B$3))-'results log'!$B$2,IF(J851=0,-'results log'!$B$2,-('results log'!$B$2*2))))))*E851),0))</f>
        <v>0</v>
      </c>
      <c r="U851">
        <f t="shared" si="27"/>
        <v>1</v>
      </c>
    </row>
    <row r="852" spans="8:21" ht="16" x14ac:dyDescent="0.2">
      <c r="H852" s="22"/>
      <c r="I852" s="22"/>
      <c r="J852" s="22"/>
      <c r="M852" s="17"/>
      <c r="N852" s="26">
        <f>((G852-1)*(1-(IF(H852="no",0,'results log'!$B$3)))+1)</f>
        <v>5.0000000000000044E-2</v>
      </c>
      <c r="O852" s="26">
        <f t="shared" si="28"/>
        <v>0</v>
      </c>
      <c r="P852" s="28">
        <f>IF(ISBLANK(M852),,IF(ISBLANK(F852),,(IF(M852="WON-EW",((((F852-1)*J852)*'results log'!$B$2)+('results log'!$B$2*(F852-1))),IF(M852="WON",((((F852-1)*J852)*'results log'!$B$2)+('results log'!$B$2*(F852-1))),IF(M852="PLACED",((((F852-1)*J852)*'results log'!$B$2)-'results log'!$B$2),IF(J852=0,-'results log'!$B$2,IF(J852=0,-'results log'!$B$2,-('results log'!$B$2*2)))))))*E852))</f>
        <v>0</v>
      </c>
      <c r="Q852" s="27">
        <f>IF(ISBLANK(M852),,IF(ISBLANK(G852),,(IF(M852="WON-EW",((((N852-1)*J852)*'results log'!$B$2)+('results log'!$B$2*(N852-1))),IF(M852="WON",((((N852-1)*J852)*'results log'!$B$2)+('results log'!$B$2*(N852-1))),IF(M852="PLACED",((((N852-1)*J852)*'results log'!$B$2)-'results log'!$B$2),IF(J852=0,-'results log'!$B$2,IF(J852=0,-'results log'!$B$2,-('results log'!$B$2*2)))))))*E852))</f>
        <v>0</v>
      </c>
      <c r="R852" s="27">
        <f>IF(ISBLANK(M852),,IF(U852&lt;&gt;1,((IF(M852="WON-EW",(((K852-1)*'results log'!$B$2)*(1-$B$3))+(((L852-1)*'results log'!$B$2)*(1-$B$3)),IF(M852="WON",(((K852-1)*'results log'!$B$2)*(1-$B$3)),IF(M852="PLACED",(((L852-1)*'results log'!$B$2)*(1-$B$3))-'results log'!$B$2,IF(J852=0,-'results log'!$B$2,-('results log'!$B$2*2))))))*E852),0))</f>
        <v>0</v>
      </c>
      <c r="U852">
        <f t="shared" si="27"/>
        <v>1</v>
      </c>
    </row>
    <row r="853" spans="8:21" ht="16" x14ac:dyDescent="0.2">
      <c r="H853" s="22"/>
      <c r="I853" s="22"/>
      <c r="J853" s="22"/>
      <c r="M853" s="17"/>
      <c r="N853" s="26">
        <f>((G853-1)*(1-(IF(H853="no",0,'results log'!$B$3)))+1)</f>
        <v>5.0000000000000044E-2</v>
      </c>
      <c r="O853" s="26">
        <f t="shared" si="28"/>
        <v>0</v>
      </c>
      <c r="P853" s="28">
        <f>IF(ISBLANK(M853),,IF(ISBLANK(F853),,(IF(M853="WON-EW",((((F853-1)*J853)*'results log'!$B$2)+('results log'!$B$2*(F853-1))),IF(M853="WON",((((F853-1)*J853)*'results log'!$B$2)+('results log'!$B$2*(F853-1))),IF(M853="PLACED",((((F853-1)*J853)*'results log'!$B$2)-'results log'!$B$2),IF(J853=0,-'results log'!$B$2,IF(J853=0,-'results log'!$B$2,-('results log'!$B$2*2)))))))*E853))</f>
        <v>0</v>
      </c>
      <c r="Q853" s="27">
        <f>IF(ISBLANK(M853),,IF(ISBLANK(G853),,(IF(M853="WON-EW",((((N853-1)*J853)*'results log'!$B$2)+('results log'!$B$2*(N853-1))),IF(M853="WON",((((N853-1)*J853)*'results log'!$B$2)+('results log'!$B$2*(N853-1))),IF(M853="PLACED",((((N853-1)*J853)*'results log'!$B$2)-'results log'!$B$2),IF(J853=0,-'results log'!$B$2,IF(J853=0,-'results log'!$B$2,-('results log'!$B$2*2)))))))*E853))</f>
        <v>0</v>
      </c>
      <c r="R853" s="27">
        <f>IF(ISBLANK(M853),,IF(U853&lt;&gt;1,((IF(M853="WON-EW",(((K853-1)*'results log'!$B$2)*(1-$B$3))+(((L853-1)*'results log'!$B$2)*(1-$B$3)),IF(M853="WON",(((K853-1)*'results log'!$B$2)*(1-$B$3)),IF(M853="PLACED",(((L853-1)*'results log'!$B$2)*(1-$B$3))-'results log'!$B$2,IF(J853=0,-'results log'!$B$2,-('results log'!$B$2*2))))))*E853),0))</f>
        <v>0</v>
      </c>
      <c r="U853">
        <f t="shared" si="27"/>
        <v>1</v>
      </c>
    </row>
    <row r="854" spans="8:21" ht="16" x14ac:dyDescent="0.2">
      <c r="H854" s="22"/>
      <c r="I854" s="22"/>
      <c r="J854" s="22"/>
      <c r="M854" s="17"/>
      <c r="N854" s="26">
        <f>((G854-1)*(1-(IF(H854="no",0,'results log'!$B$3)))+1)</f>
        <v>5.0000000000000044E-2</v>
      </c>
      <c r="O854" s="26">
        <f t="shared" si="28"/>
        <v>0</v>
      </c>
      <c r="P854" s="28">
        <f>IF(ISBLANK(M854),,IF(ISBLANK(F854),,(IF(M854="WON-EW",((((F854-1)*J854)*'results log'!$B$2)+('results log'!$B$2*(F854-1))),IF(M854="WON",((((F854-1)*J854)*'results log'!$B$2)+('results log'!$B$2*(F854-1))),IF(M854="PLACED",((((F854-1)*J854)*'results log'!$B$2)-'results log'!$B$2),IF(J854=0,-'results log'!$B$2,IF(J854=0,-'results log'!$B$2,-('results log'!$B$2*2)))))))*E854))</f>
        <v>0</v>
      </c>
      <c r="Q854" s="27">
        <f>IF(ISBLANK(M854),,IF(ISBLANK(G854),,(IF(M854="WON-EW",((((N854-1)*J854)*'results log'!$B$2)+('results log'!$B$2*(N854-1))),IF(M854="WON",((((N854-1)*J854)*'results log'!$B$2)+('results log'!$B$2*(N854-1))),IF(M854="PLACED",((((N854-1)*J854)*'results log'!$B$2)-'results log'!$B$2),IF(J854=0,-'results log'!$B$2,IF(J854=0,-'results log'!$B$2,-('results log'!$B$2*2)))))))*E854))</f>
        <v>0</v>
      </c>
      <c r="R854" s="27">
        <f>IF(ISBLANK(M854),,IF(U854&lt;&gt;1,((IF(M854="WON-EW",(((K854-1)*'results log'!$B$2)*(1-$B$3))+(((L854-1)*'results log'!$B$2)*(1-$B$3)),IF(M854="WON",(((K854-1)*'results log'!$B$2)*(1-$B$3)),IF(M854="PLACED",(((L854-1)*'results log'!$B$2)*(1-$B$3))-'results log'!$B$2,IF(J854=0,-'results log'!$B$2,-('results log'!$B$2*2))))))*E854),0))</f>
        <v>0</v>
      </c>
      <c r="U854">
        <f t="shared" si="27"/>
        <v>1</v>
      </c>
    </row>
    <row r="855" spans="8:21" ht="16" x14ac:dyDescent="0.2">
      <c r="H855" s="22"/>
      <c r="I855" s="22"/>
      <c r="J855" s="22"/>
      <c r="M855" s="17"/>
      <c r="N855" s="26">
        <f>((G855-1)*(1-(IF(H855="no",0,'results log'!$B$3)))+1)</f>
        <v>5.0000000000000044E-2</v>
      </c>
      <c r="O855" s="26">
        <f t="shared" si="28"/>
        <v>0</v>
      </c>
      <c r="P855" s="28">
        <f>IF(ISBLANK(M855),,IF(ISBLANK(F855),,(IF(M855="WON-EW",((((F855-1)*J855)*'results log'!$B$2)+('results log'!$B$2*(F855-1))),IF(M855="WON",((((F855-1)*J855)*'results log'!$B$2)+('results log'!$B$2*(F855-1))),IF(M855="PLACED",((((F855-1)*J855)*'results log'!$B$2)-'results log'!$B$2),IF(J855=0,-'results log'!$B$2,IF(J855=0,-'results log'!$B$2,-('results log'!$B$2*2)))))))*E855))</f>
        <v>0</v>
      </c>
      <c r="Q855" s="27">
        <f>IF(ISBLANK(M855),,IF(ISBLANK(G855),,(IF(M855="WON-EW",((((N855-1)*J855)*'results log'!$B$2)+('results log'!$B$2*(N855-1))),IF(M855="WON",((((N855-1)*J855)*'results log'!$B$2)+('results log'!$B$2*(N855-1))),IF(M855="PLACED",((((N855-1)*J855)*'results log'!$B$2)-'results log'!$B$2),IF(J855=0,-'results log'!$B$2,IF(J855=0,-'results log'!$B$2,-('results log'!$B$2*2)))))))*E855))</f>
        <v>0</v>
      </c>
      <c r="R855" s="27">
        <f>IF(ISBLANK(M855),,IF(U855&lt;&gt;1,((IF(M855="WON-EW",(((K855-1)*'results log'!$B$2)*(1-$B$3))+(((L855-1)*'results log'!$B$2)*(1-$B$3)),IF(M855="WON",(((K855-1)*'results log'!$B$2)*(1-$B$3)),IF(M855="PLACED",(((L855-1)*'results log'!$B$2)*(1-$B$3))-'results log'!$B$2,IF(J855=0,-'results log'!$B$2,-('results log'!$B$2*2))))))*E855),0))</f>
        <v>0</v>
      </c>
      <c r="U855">
        <f t="shared" si="27"/>
        <v>1</v>
      </c>
    </row>
    <row r="856" spans="8:21" ht="16" x14ac:dyDescent="0.2">
      <c r="H856" s="22"/>
      <c r="I856" s="22"/>
      <c r="J856" s="22"/>
      <c r="M856" s="17"/>
      <c r="N856" s="26">
        <f>((G856-1)*(1-(IF(H856="no",0,'results log'!$B$3)))+1)</f>
        <v>5.0000000000000044E-2</v>
      </c>
      <c r="O856" s="26">
        <f t="shared" si="28"/>
        <v>0</v>
      </c>
      <c r="P856" s="28">
        <f>IF(ISBLANK(M856),,IF(ISBLANK(F856),,(IF(M856="WON-EW",((((F856-1)*J856)*'results log'!$B$2)+('results log'!$B$2*(F856-1))),IF(M856="WON",((((F856-1)*J856)*'results log'!$B$2)+('results log'!$B$2*(F856-1))),IF(M856="PLACED",((((F856-1)*J856)*'results log'!$B$2)-'results log'!$B$2),IF(J856=0,-'results log'!$B$2,IF(J856=0,-'results log'!$B$2,-('results log'!$B$2*2)))))))*E856))</f>
        <v>0</v>
      </c>
      <c r="Q856" s="27">
        <f>IF(ISBLANK(M856),,IF(ISBLANK(G856),,(IF(M856="WON-EW",((((N856-1)*J856)*'results log'!$B$2)+('results log'!$B$2*(N856-1))),IF(M856="WON",((((N856-1)*J856)*'results log'!$B$2)+('results log'!$B$2*(N856-1))),IF(M856="PLACED",((((N856-1)*J856)*'results log'!$B$2)-'results log'!$B$2),IF(J856=0,-'results log'!$B$2,IF(J856=0,-'results log'!$B$2,-('results log'!$B$2*2)))))))*E856))</f>
        <v>0</v>
      </c>
      <c r="R856" s="27">
        <f>IF(ISBLANK(M856),,IF(U856&lt;&gt;1,((IF(M856="WON-EW",(((K856-1)*'results log'!$B$2)*(1-$B$3))+(((L856-1)*'results log'!$B$2)*(1-$B$3)),IF(M856="WON",(((K856-1)*'results log'!$B$2)*(1-$B$3)),IF(M856="PLACED",(((L856-1)*'results log'!$B$2)*(1-$B$3))-'results log'!$B$2,IF(J856=0,-'results log'!$B$2,-('results log'!$B$2*2))))))*E856),0))</f>
        <v>0</v>
      </c>
      <c r="U856">
        <f t="shared" si="27"/>
        <v>1</v>
      </c>
    </row>
    <row r="857" spans="8:21" ht="16" x14ac:dyDescent="0.2">
      <c r="H857" s="22"/>
      <c r="I857" s="22"/>
      <c r="J857" s="22"/>
      <c r="M857" s="17"/>
      <c r="N857" s="26">
        <f>((G857-1)*(1-(IF(H857="no",0,'results log'!$B$3)))+1)</f>
        <v>5.0000000000000044E-2</v>
      </c>
      <c r="O857" s="26">
        <f t="shared" si="28"/>
        <v>0</v>
      </c>
      <c r="P857" s="28">
        <f>IF(ISBLANK(M857),,IF(ISBLANK(F857),,(IF(M857="WON-EW",((((F857-1)*J857)*'results log'!$B$2)+('results log'!$B$2*(F857-1))),IF(M857="WON",((((F857-1)*J857)*'results log'!$B$2)+('results log'!$B$2*(F857-1))),IF(M857="PLACED",((((F857-1)*J857)*'results log'!$B$2)-'results log'!$B$2),IF(J857=0,-'results log'!$B$2,IF(J857=0,-'results log'!$B$2,-('results log'!$B$2*2)))))))*E857))</f>
        <v>0</v>
      </c>
      <c r="Q857" s="27">
        <f>IF(ISBLANK(M857),,IF(ISBLANK(G857),,(IF(M857="WON-EW",((((N857-1)*J857)*'results log'!$B$2)+('results log'!$B$2*(N857-1))),IF(M857="WON",((((N857-1)*J857)*'results log'!$B$2)+('results log'!$B$2*(N857-1))),IF(M857="PLACED",((((N857-1)*J857)*'results log'!$B$2)-'results log'!$B$2),IF(J857=0,-'results log'!$B$2,IF(J857=0,-'results log'!$B$2,-('results log'!$B$2*2)))))))*E857))</f>
        <v>0</v>
      </c>
      <c r="R857" s="27">
        <f>IF(ISBLANK(M857),,IF(U857&lt;&gt;1,((IF(M857="WON-EW",(((K857-1)*'results log'!$B$2)*(1-$B$3))+(((L857-1)*'results log'!$B$2)*(1-$B$3)),IF(M857="WON",(((K857-1)*'results log'!$B$2)*(1-$B$3)),IF(M857="PLACED",(((L857-1)*'results log'!$B$2)*(1-$B$3))-'results log'!$B$2,IF(J857=0,-'results log'!$B$2,-('results log'!$B$2*2))))))*E857),0))</f>
        <v>0</v>
      </c>
      <c r="U857">
        <f t="shared" si="27"/>
        <v>1</v>
      </c>
    </row>
    <row r="858" spans="8:21" ht="16" x14ac:dyDescent="0.2">
      <c r="H858" s="22"/>
      <c r="I858" s="22"/>
      <c r="J858" s="22"/>
      <c r="M858" s="17"/>
      <c r="N858" s="26">
        <f>((G858-1)*(1-(IF(H858="no",0,'results log'!$B$3)))+1)</f>
        <v>5.0000000000000044E-2</v>
      </c>
      <c r="O858" s="26">
        <f t="shared" si="28"/>
        <v>0</v>
      </c>
      <c r="P858" s="28">
        <f>IF(ISBLANK(M858),,IF(ISBLANK(F858),,(IF(M858="WON-EW",((((F858-1)*J858)*'results log'!$B$2)+('results log'!$B$2*(F858-1))),IF(M858="WON",((((F858-1)*J858)*'results log'!$B$2)+('results log'!$B$2*(F858-1))),IF(M858="PLACED",((((F858-1)*J858)*'results log'!$B$2)-'results log'!$B$2),IF(J858=0,-'results log'!$B$2,IF(J858=0,-'results log'!$B$2,-('results log'!$B$2*2)))))))*E858))</f>
        <v>0</v>
      </c>
      <c r="Q858" s="27">
        <f>IF(ISBLANK(M858),,IF(ISBLANK(G858),,(IF(M858="WON-EW",((((N858-1)*J858)*'results log'!$B$2)+('results log'!$B$2*(N858-1))),IF(M858="WON",((((N858-1)*J858)*'results log'!$B$2)+('results log'!$B$2*(N858-1))),IF(M858="PLACED",((((N858-1)*J858)*'results log'!$B$2)-'results log'!$B$2),IF(J858=0,-'results log'!$B$2,IF(J858=0,-'results log'!$B$2,-('results log'!$B$2*2)))))))*E858))</f>
        <v>0</v>
      </c>
      <c r="R858" s="27">
        <f>IF(ISBLANK(M858),,IF(U858&lt;&gt;1,((IF(M858="WON-EW",(((K858-1)*'results log'!$B$2)*(1-$B$3))+(((L858-1)*'results log'!$B$2)*(1-$B$3)),IF(M858="WON",(((K858-1)*'results log'!$B$2)*(1-$B$3)),IF(M858="PLACED",(((L858-1)*'results log'!$B$2)*(1-$B$3))-'results log'!$B$2,IF(J858=0,-'results log'!$B$2,-('results log'!$B$2*2))))))*E858),0))</f>
        <v>0</v>
      </c>
      <c r="U858">
        <f t="shared" si="27"/>
        <v>1</v>
      </c>
    </row>
    <row r="859" spans="8:21" ht="16" x14ac:dyDescent="0.2">
      <c r="H859" s="22"/>
      <c r="I859" s="22"/>
      <c r="J859" s="22"/>
      <c r="M859" s="17"/>
      <c r="N859" s="26">
        <f>((G859-1)*(1-(IF(H859="no",0,'results log'!$B$3)))+1)</f>
        <v>5.0000000000000044E-2</v>
      </c>
      <c r="O859" s="26">
        <f t="shared" si="28"/>
        <v>0</v>
      </c>
      <c r="P859" s="28">
        <f>IF(ISBLANK(M859),,IF(ISBLANK(F859),,(IF(M859="WON-EW",((((F859-1)*J859)*'results log'!$B$2)+('results log'!$B$2*(F859-1))),IF(M859="WON",((((F859-1)*J859)*'results log'!$B$2)+('results log'!$B$2*(F859-1))),IF(M859="PLACED",((((F859-1)*J859)*'results log'!$B$2)-'results log'!$B$2),IF(J859=0,-'results log'!$B$2,IF(J859=0,-'results log'!$B$2,-('results log'!$B$2*2)))))))*E859))</f>
        <v>0</v>
      </c>
      <c r="Q859" s="27">
        <f>IF(ISBLANK(M859),,IF(ISBLANK(G859),,(IF(M859="WON-EW",((((N859-1)*J859)*'results log'!$B$2)+('results log'!$B$2*(N859-1))),IF(M859="WON",((((N859-1)*J859)*'results log'!$B$2)+('results log'!$B$2*(N859-1))),IF(M859="PLACED",((((N859-1)*J859)*'results log'!$B$2)-'results log'!$B$2),IF(J859=0,-'results log'!$B$2,IF(J859=0,-'results log'!$B$2,-('results log'!$B$2*2)))))))*E859))</f>
        <v>0</v>
      </c>
      <c r="R859" s="27">
        <f>IF(ISBLANK(M859),,IF(U859&lt;&gt;1,((IF(M859="WON-EW",(((K859-1)*'results log'!$B$2)*(1-$B$3))+(((L859-1)*'results log'!$B$2)*(1-$B$3)),IF(M859="WON",(((K859-1)*'results log'!$B$2)*(1-$B$3)),IF(M859="PLACED",(((L859-1)*'results log'!$B$2)*(1-$B$3))-'results log'!$B$2,IF(J859=0,-'results log'!$B$2,-('results log'!$B$2*2))))))*E859),0))</f>
        <v>0</v>
      </c>
      <c r="U859">
        <f t="shared" si="27"/>
        <v>1</v>
      </c>
    </row>
    <row r="860" spans="8:21" ht="16" x14ac:dyDescent="0.2">
      <c r="H860" s="22"/>
      <c r="I860" s="22"/>
      <c r="J860" s="22"/>
      <c r="M860" s="17"/>
      <c r="N860" s="26">
        <f>((G860-1)*(1-(IF(H860="no",0,'results log'!$B$3)))+1)</f>
        <v>5.0000000000000044E-2</v>
      </c>
      <c r="O860" s="26">
        <f t="shared" si="28"/>
        <v>0</v>
      </c>
      <c r="P860" s="28">
        <f>IF(ISBLANK(M860),,IF(ISBLANK(F860),,(IF(M860="WON-EW",((((F860-1)*J860)*'results log'!$B$2)+('results log'!$B$2*(F860-1))),IF(M860="WON",((((F860-1)*J860)*'results log'!$B$2)+('results log'!$B$2*(F860-1))),IF(M860="PLACED",((((F860-1)*J860)*'results log'!$B$2)-'results log'!$B$2),IF(J860=0,-'results log'!$B$2,IF(J860=0,-'results log'!$B$2,-('results log'!$B$2*2)))))))*E860))</f>
        <v>0</v>
      </c>
      <c r="Q860" s="27">
        <f>IF(ISBLANK(M860),,IF(ISBLANK(G860),,(IF(M860="WON-EW",((((N860-1)*J860)*'results log'!$B$2)+('results log'!$B$2*(N860-1))),IF(M860="WON",((((N860-1)*J860)*'results log'!$B$2)+('results log'!$B$2*(N860-1))),IF(M860="PLACED",((((N860-1)*J860)*'results log'!$B$2)-'results log'!$B$2),IF(J860=0,-'results log'!$B$2,IF(J860=0,-'results log'!$B$2,-('results log'!$B$2*2)))))))*E860))</f>
        <v>0</v>
      </c>
      <c r="R860" s="27">
        <f>IF(ISBLANK(M860),,IF(U860&lt;&gt;1,((IF(M860="WON-EW",(((K860-1)*'results log'!$B$2)*(1-$B$3))+(((L860-1)*'results log'!$B$2)*(1-$B$3)),IF(M860="WON",(((K860-1)*'results log'!$B$2)*(1-$B$3)),IF(M860="PLACED",(((L860-1)*'results log'!$B$2)*(1-$B$3))-'results log'!$B$2,IF(J860=0,-'results log'!$B$2,-('results log'!$B$2*2))))))*E860),0))</f>
        <v>0</v>
      </c>
      <c r="U860">
        <f t="shared" si="27"/>
        <v>1</v>
      </c>
    </row>
    <row r="861" spans="8:21" ht="16" x14ac:dyDescent="0.2">
      <c r="H861" s="22"/>
      <c r="I861" s="22"/>
      <c r="J861" s="22"/>
      <c r="M861" s="17"/>
      <c r="N861" s="26">
        <f>((G861-1)*(1-(IF(H861="no",0,'results log'!$B$3)))+1)</f>
        <v>5.0000000000000044E-2</v>
      </c>
      <c r="O861" s="26">
        <f t="shared" si="28"/>
        <v>0</v>
      </c>
      <c r="P861" s="28">
        <f>IF(ISBLANK(M861),,IF(ISBLANK(F861),,(IF(M861="WON-EW",((((F861-1)*J861)*'results log'!$B$2)+('results log'!$B$2*(F861-1))),IF(M861="WON",((((F861-1)*J861)*'results log'!$B$2)+('results log'!$B$2*(F861-1))),IF(M861="PLACED",((((F861-1)*J861)*'results log'!$B$2)-'results log'!$B$2),IF(J861=0,-'results log'!$B$2,IF(J861=0,-'results log'!$B$2,-('results log'!$B$2*2)))))))*E861))</f>
        <v>0</v>
      </c>
      <c r="Q861" s="27">
        <f>IF(ISBLANK(M861),,IF(ISBLANK(G861),,(IF(M861="WON-EW",((((N861-1)*J861)*'results log'!$B$2)+('results log'!$B$2*(N861-1))),IF(M861="WON",((((N861-1)*J861)*'results log'!$B$2)+('results log'!$B$2*(N861-1))),IF(M861="PLACED",((((N861-1)*J861)*'results log'!$B$2)-'results log'!$B$2),IF(J861=0,-'results log'!$B$2,IF(J861=0,-'results log'!$B$2,-('results log'!$B$2*2)))))))*E861))</f>
        <v>0</v>
      </c>
      <c r="R861" s="27">
        <f>IF(ISBLANK(M861),,IF(U861&lt;&gt;1,((IF(M861="WON-EW",(((K861-1)*'results log'!$B$2)*(1-$B$3))+(((L861-1)*'results log'!$B$2)*(1-$B$3)),IF(M861="WON",(((K861-1)*'results log'!$B$2)*(1-$B$3)),IF(M861="PLACED",(((L861-1)*'results log'!$B$2)*(1-$B$3))-'results log'!$B$2,IF(J861=0,-'results log'!$B$2,-('results log'!$B$2*2))))))*E861),0))</f>
        <v>0</v>
      </c>
      <c r="U861">
        <f t="shared" si="27"/>
        <v>1</v>
      </c>
    </row>
    <row r="862" spans="8:21" ht="16" x14ac:dyDescent="0.2">
      <c r="H862" s="22"/>
      <c r="I862" s="22"/>
      <c r="J862" s="22"/>
      <c r="M862" s="17"/>
      <c r="N862" s="26">
        <f>((G862-1)*(1-(IF(H862="no",0,'results log'!$B$3)))+1)</f>
        <v>5.0000000000000044E-2</v>
      </c>
      <c r="O862" s="26">
        <f t="shared" si="28"/>
        <v>0</v>
      </c>
      <c r="P862" s="28">
        <f>IF(ISBLANK(M862),,IF(ISBLANK(F862),,(IF(M862="WON-EW",((((F862-1)*J862)*'results log'!$B$2)+('results log'!$B$2*(F862-1))),IF(M862="WON",((((F862-1)*J862)*'results log'!$B$2)+('results log'!$B$2*(F862-1))),IF(M862="PLACED",((((F862-1)*J862)*'results log'!$B$2)-'results log'!$B$2),IF(J862=0,-'results log'!$B$2,IF(J862=0,-'results log'!$B$2,-('results log'!$B$2*2)))))))*E862))</f>
        <v>0</v>
      </c>
      <c r="Q862" s="27">
        <f>IF(ISBLANK(M862),,IF(ISBLANK(G862),,(IF(M862="WON-EW",((((N862-1)*J862)*'results log'!$B$2)+('results log'!$B$2*(N862-1))),IF(M862="WON",((((N862-1)*J862)*'results log'!$B$2)+('results log'!$B$2*(N862-1))),IF(M862="PLACED",((((N862-1)*J862)*'results log'!$B$2)-'results log'!$B$2),IF(J862=0,-'results log'!$B$2,IF(J862=0,-'results log'!$B$2,-('results log'!$B$2*2)))))))*E862))</f>
        <v>0</v>
      </c>
      <c r="R862" s="27">
        <f>IF(ISBLANK(M862),,IF(U862&lt;&gt;1,((IF(M862="WON-EW",(((K862-1)*'results log'!$B$2)*(1-$B$3))+(((L862-1)*'results log'!$B$2)*(1-$B$3)),IF(M862="WON",(((K862-1)*'results log'!$B$2)*(1-$B$3)),IF(M862="PLACED",(((L862-1)*'results log'!$B$2)*(1-$B$3))-'results log'!$B$2,IF(J862=0,-'results log'!$B$2,-('results log'!$B$2*2))))))*E862),0))</f>
        <v>0</v>
      </c>
      <c r="U862">
        <f t="shared" si="27"/>
        <v>1</v>
      </c>
    </row>
    <row r="863" spans="8:21" ht="16" x14ac:dyDescent="0.2">
      <c r="H863" s="22"/>
      <c r="I863" s="22"/>
      <c r="J863" s="22"/>
      <c r="M863" s="17"/>
      <c r="N863" s="26">
        <f>((G863-1)*(1-(IF(H863="no",0,'results log'!$B$3)))+1)</f>
        <v>5.0000000000000044E-2</v>
      </c>
      <c r="O863" s="26">
        <f t="shared" si="28"/>
        <v>0</v>
      </c>
      <c r="P863" s="28">
        <f>IF(ISBLANK(M863),,IF(ISBLANK(F863),,(IF(M863="WON-EW",((((F863-1)*J863)*'results log'!$B$2)+('results log'!$B$2*(F863-1))),IF(M863="WON",((((F863-1)*J863)*'results log'!$B$2)+('results log'!$B$2*(F863-1))),IF(M863="PLACED",((((F863-1)*J863)*'results log'!$B$2)-'results log'!$B$2),IF(J863=0,-'results log'!$B$2,IF(J863=0,-'results log'!$B$2,-('results log'!$B$2*2)))))))*E863))</f>
        <v>0</v>
      </c>
      <c r="Q863" s="27">
        <f>IF(ISBLANK(M863),,IF(ISBLANK(G863),,(IF(M863="WON-EW",((((N863-1)*J863)*'results log'!$B$2)+('results log'!$B$2*(N863-1))),IF(M863="WON",((((N863-1)*J863)*'results log'!$B$2)+('results log'!$B$2*(N863-1))),IF(M863="PLACED",((((N863-1)*J863)*'results log'!$B$2)-'results log'!$B$2),IF(J863=0,-'results log'!$B$2,IF(J863=0,-'results log'!$B$2,-('results log'!$B$2*2)))))))*E863))</f>
        <v>0</v>
      </c>
      <c r="R863" s="27">
        <f>IF(ISBLANK(M863),,IF(U863&lt;&gt;1,((IF(M863="WON-EW",(((K863-1)*'results log'!$B$2)*(1-$B$3))+(((L863-1)*'results log'!$B$2)*(1-$B$3)),IF(M863="WON",(((K863-1)*'results log'!$B$2)*(1-$B$3)),IF(M863="PLACED",(((L863-1)*'results log'!$B$2)*(1-$B$3))-'results log'!$B$2,IF(J863=0,-'results log'!$B$2,-('results log'!$B$2*2))))))*E863),0))</f>
        <v>0</v>
      </c>
      <c r="U863">
        <f t="shared" si="27"/>
        <v>1</v>
      </c>
    </row>
    <row r="864" spans="8:21" ht="16" x14ac:dyDescent="0.2">
      <c r="H864" s="22"/>
      <c r="I864" s="22"/>
      <c r="J864" s="22"/>
      <c r="M864" s="17"/>
      <c r="N864" s="26">
        <f>((G864-1)*(1-(IF(H864="no",0,'results log'!$B$3)))+1)</f>
        <v>5.0000000000000044E-2</v>
      </c>
      <c r="O864" s="26">
        <f t="shared" si="28"/>
        <v>0</v>
      </c>
      <c r="P864" s="28">
        <f>IF(ISBLANK(M864),,IF(ISBLANK(F864),,(IF(M864="WON-EW",((((F864-1)*J864)*'results log'!$B$2)+('results log'!$B$2*(F864-1))),IF(M864="WON",((((F864-1)*J864)*'results log'!$B$2)+('results log'!$B$2*(F864-1))),IF(M864="PLACED",((((F864-1)*J864)*'results log'!$B$2)-'results log'!$B$2),IF(J864=0,-'results log'!$B$2,IF(J864=0,-'results log'!$B$2,-('results log'!$B$2*2)))))))*E864))</f>
        <v>0</v>
      </c>
      <c r="Q864" s="27">
        <f>IF(ISBLANK(M864),,IF(ISBLANK(G864),,(IF(M864="WON-EW",((((N864-1)*J864)*'results log'!$B$2)+('results log'!$B$2*(N864-1))),IF(M864="WON",((((N864-1)*J864)*'results log'!$B$2)+('results log'!$B$2*(N864-1))),IF(M864="PLACED",((((N864-1)*J864)*'results log'!$B$2)-'results log'!$B$2),IF(J864=0,-'results log'!$B$2,IF(J864=0,-'results log'!$B$2,-('results log'!$B$2*2)))))))*E864))</f>
        <v>0</v>
      </c>
      <c r="R864" s="27">
        <f>IF(ISBLANK(M864),,IF(U864&lt;&gt;1,((IF(M864="WON-EW",(((K864-1)*'results log'!$B$2)*(1-$B$3))+(((L864-1)*'results log'!$B$2)*(1-$B$3)),IF(M864="WON",(((K864-1)*'results log'!$B$2)*(1-$B$3)),IF(M864="PLACED",(((L864-1)*'results log'!$B$2)*(1-$B$3))-'results log'!$B$2,IF(J864=0,-'results log'!$B$2,-('results log'!$B$2*2))))))*E864),0))</f>
        <v>0</v>
      </c>
      <c r="U864">
        <f t="shared" si="27"/>
        <v>1</v>
      </c>
    </row>
    <row r="865" spans="8:21" ht="16" x14ac:dyDescent="0.2">
      <c r="H865" s="22"/>
      <c r="I865" s="22"/>
      <c r="J865" s="22"/>
      <c r="M865" s="17"/>
      <c r="N865" s="26">
        <f>((G865-1)*(1-(IF(H865="no",0,'results log'!$B$3)))+1)</f>
        <v>5.0000000000000044E-2</v>
      </c>
      <c r="O865" s="26">
        <f t="shared" si="28"/>
        <v>0</v>
      </c>
      <c r="P865" s="28">
        <f>IF(ISBLANK(M865),,IF(ISBLANK(F865),,(IF(M865="WON-EW",((((F865-1)*J865)*'results log'!$B$2)+('results log'!$B$2*(F865-1))),IF(M865="WON",((((F865-1)*J865)*'results log'!$B$2)+('results log'!$B$2*(F865-1))),IF(M865="PLACED",((((F865-1)*J865)*'results log'!$B$2)-'results log'!$B$2),IF(J865=0,-'results log'!$B$2,IF(J865=0,-'results log'!$B$2,-('results log'!$B$2*2)))))))*E865))</f>
        <v>0</v>
      </c>
      <c r="Q865" s="27">
        <f>IF(ISBLANK(M865),,IF(ISBLANK(G865),,(IF(M865="WON-EW",((((N865-1)*J865)*'results log'!$B$2)+('results log'!$B$2*(N865-1))),IF(M865="WON",((((N865-1)*J865)*'results log'!$B$2)+('results log'!$B$2*(N865-1))),IF(M865="PLACED",((((N865-1)*J865)*'results log'!$B$2)-'results log'!$B$2),IF(J865=0,-'results log'!$B$2,IF(J865=0,-'results log'!$B$2,-('results log'!$B$2*2)))))))*E865))</f>
        <v>0</v>
      </c>
      <c r="R865" s="27">
        <f>IF(ISBLANK(M865),,IF(U865&lt;&gt;1,((IF(M865="WON-EW",(((K865-1)*'results log'!$B$2)*(1-$B$3))+(((L865-1)*'results log'!$B$2)*(1-$B$3)),IF(M865="WON",(((K865-1)*'results log'!$B$2)*(1-$B$3)),IF(M865="PLACED",(((L865-1)*'results log'!$B$2)*(1-$B$3))-'results log'!$B$2,IF(J865=0,-'results log'!$B$2,-('results log'!$B$2*2))))))*E865),0))</f>
        <v>0</v>
      </c>
      <c r="U865">
        <f t="shared" si="27"/>
        <v>1</v>
      </c>
    </row>
    <row r="866" spans="8:21" ht="16" x14ac:dyDescent="0.2">
      <c r="H866" s="22"/>
      <c r="I866" s="22"/>
      <c r="J866" s="22"/>
      <c r="M866" s="17"/>
      <c r="N866" s="26">
        <f>((G866-1)*(1-(IF(H866="no",0,'results log'!$B$3)))+1)</f>
        <v>5.0000000000000044E-2</v>
      </c>
      <c r="O866" s="26">
        <f t="shared" si="28"/>
        <v>0</v>
      </c>
      <c r="P866" s="28">
        <f>IF(ISBLANK(M866),,IF(ISBLANK(F866),,(IF(M866="WON-EW",((((F866-1)*J866)*'results log'!$B$2)+('results log'!$B$2*(F866-1))),IF(M866="WON",((((F866-1)*J866)*'results log'!$B$2)+('results log'!$B$2*(F866-1))),IF(M866="PLACED",((((F866-1)*J866)*'results log'!$B$2)-'results log'!$B$2),IF(J866=0,-'results log'!$B$2,IF(J866=0,-'results log'!$B$2,-('results log'!$B$2*2)))))))*E866))</f>
        <v>0</v>
      </c>
      <c r="Q866" s="27">
        <f>IF(ISBLANK(M866),,IF(ISBLANK(G866),,(IF(M866="WON-EW",((((N866-1)*J866)*'results log'!$B$2)+('results log'!$B$2*(N866-1))),IF(M866="WON",((((N866-1)*J866)*'results log'!$B$2)+('results log'!$B$2*(N866-1))),IF(M866="PLACED",((((N866-1)*J866)*'results log'!$B$2)-'results log'!$B$2),IF(J866=0,-'results log'!$B$2,IF(J866=0,-'results log'!$B$2,-('results log'!$B$2*2)))))))*E866))</f>
        <v>0</v>
      </c>
      <c r="R866" s="27">
        <f>IF(ISBLANK(M866),,IF(U866&lt;&gt;1,((IF(M866="WON-EW",(((K866-1)*'results log'!$B$2)*(1-$B$3))+(((L866-1)*'results log'!$B$2)*(1-$B$3)),IF(M866="WON",(((K866-1)*'results log'!$B$2)*(1-$B$3)),IF(M866="PLACED",(((L866-1)*'results log'!$B$2)*(1-$B$3))-'results log'!$B$2,IF(J866=0,-'results log'!$B$2,-('results log'!$B$2*2))))))*E866),0))</f>
        <v>0</v>
      </c>
      <c r="U866">
        <f t="shared" si="27"/>
        <v>1</v>
      </c>
    </row>
    <row r="867" spans="8:21" ht="16" x14ac:dyDescent="0.2">
      <c r="H867" s="22"/>
      <c r="I867" s="22"/>
      <c r="J867" s="22"/>
      <c r="M867" s="17"/>
      <c r="N867" s="26">
        <f>((G867-1)*(1-(IF(H867="no",0,'results log'!$B$3)))+1)</f>
        <v>5.0000000000000044E-2</v>
      </c>
      <c r="O867" s="26">
        <f t="shared" si="28"/>
        <v>0</v>
      </c>
      <c r="P867" s="28">
        <f>IF(ISBLANK(M867),,IF(ISBLANK(F867),,(IF(M867="WON-EW",((((F867-1)*J867)*'results log'!$B$2)+('results log'!$B$2*(F867-1))),IF(M867="WON",((((F867-1)*J867)*'results log'!$B$2)+('results log'!$B$2*(F867-1))),IF(M867="PLACED",((((F867-1)*J867)*'results log'!$B$2)-'results log'!$B$2),IF(J867=0,-'results log'!$B$2,IF(J867=0,-'results log'!$B$2,-('results log'!$B$2*2)))))))*E867))</f>
        <v>0</v>
      </c>
      <c r="Q867" s="27">
        <f>IF(ISBLANK(M867),,IF(ISBLANK(G867),,(IF(M867="WON-EW",((((N867-1)*J867)*'results log'!$B$2)+('results log'!$B$2*(N867-1))),IF(M867="WON",((((N867-1)*J867)*'results log'!$B$2)+('results log'!$B$2*(N867-1))),IF(M867="PLACED",((((N867-1)*J867)*'results log'!$B$2)-'results log'!$B$2),IF(J867=0,-'results log'!$B$2,IF(J867=0,-'results log'!$B$2,-('results log'!$B$2*2)))))))*E867))</f>
        <v>0</v>
      </c>
      <c r="R867" s="27">
        <f>IF(ISBLANK(M867),,IF(U867&lt;&gt;1,((IF(M867="WON-EW",(((K867-1)*'results log'!$B$2)*(1-$B$3))+(((L867-1)*'results log'!$B$2)*(1-$B$3)),IF(M867="WON",(((K867-1)*'results log'!$B$2)*(1-$B$3)),IF(M867="PLACED",(((L867-1)*'results log'!$B$2)*(1-$B$3))-'results log'!$B$2,IF(J867=0,-'results log'!$B$2,-('results log'!$B$2*2))))))*E867),0))</f>
        <v>0</v>
      </c>
      <c r="U867">
        <f t="shared" si="27"/>
        <v>1</v>
      </c>
    </row>
    <row r="868" spans="8:21" ht="16" x14ac:dyDescent="0.2">
      <c r="H868" s="22"/>
      <c r="I868" s="22"/>
      <c r="J868" s="22"/>
      <c r="M868" s="17"/>
      <c r="N868" s="26">
        <f>((G868-1)*(1-(IF(H868="no",0,'results log'!$B$3)))+1)</f>
        <v>5.0000000000000044E-2</v>
      </c>
      <c r="O868" s="26">
        <f t="shared" si="28"/>
        <v>0</v>
      </c>
      <c r="P868" s="28">
        <f>IF(ISBLANK(M868),,IF(ISBLANK(F868),,(IF(M868="WON-EW",((((F868-1)*J868)*'results log'!$B$2)+('results log'!$B$2*(F868-1))),IF(M868="WON",((((F868-1)*J868)*'results log'!$B$2)+('results log'!$B$2*(F868-1))),IF(M868="PLACED",((((F868-1)*J868)*'results log'!$B$2)-'results log'!$B$2),IF(J868=0,-'results log'!$B$2,IF(J868=0,-'results log'!$B$2,-('results log'!$B$2*2)))))))*E868))</f>
        <v>0</v>
      </c>
      <c r="Q868" s="27">
        <f>IF(ISBLANK(M868),,IF(ISBLANK(G868),,(IF(M868="WON-EW",((((N868-1)*J868)*'results log'!$B$2)+('results log'!$B$2*(N868-1))),IF(M868="WON",((((N868-1)*J868)*'results log'!$B$2)+('results log'!$B$2*(N868-1))),IF(M868="PLACED",((((N868-1)*J868)*'results log'!$B$2)-'results log'!$B$2),IF(J868=0,-'results log'!$B$2,IF(J868=0,-'results log'!$B$2,-('results log'!$B$2*2)))))))*E868))</f>
        <v>0</v>
      </c>
      <c r="R868" s="27">
        <f>IF(ISBLANK(M868),,IF(U868&lt;&gt;1,((IF(M868="WON-EW",(((K868-1)*'results log'!$B$2)*(1-$B$3))+(((L868-1)*'results log'!$B$2)*(1-$B$3)),IF(M868="WON",(((K868-1)*'results log'!$B$2)*(1-$B$3)),IF(M868="PLACED",(((L868-1)*'results log'!$B$2)*(1-$B$3))-'results log'!$B$2,IF(J868=0,-'results log'!$B$2,-('results log'!$B$2*2))))))*E868),0))</f>
        <v>0</v>
      </c>
      <c r="U868">
        <f t="shared" si="27"/>
        <v>1</v>
      </c>
    </row>
    <row r="869" spans="8:21" ht="16" x14ac:dyDescent="0.2">
      <c r="H869" s="22"/>
      <c r="I869" s="22"/>
      <c r="J869" s="22"/>
      <c r="M869" s="17"/>
      <c r="N869" s="26">
        <f>((G869-1)*(1-(IF(H869="no",0,'results log'!$B$3)))+1)</f>
        <v>5.0000000000000044E-2</v>
      </c>
      <c r="O869" s="26">
        <f t="shared" si="28"/>
        <v>0</v>
      </c>
      <c r="P869" s="28">
        <f>IF(ISBLANK(M869),,IF(ISBLANK(F869),,(IF(M869="WON-EW",((((F869-1)*J869)*'results log'!$B$2)+('results log'!$B$2*(F869-1))),IF(M869="WON",((((F869-1)*J869)*'results log'!$B$2)+('results log'!$B$2*(F869-1))),IF(M869="PLACED",((((F869-1)*J869)*'results log'!$B$2)-'results log'!$B$2),IF(J869=0,-'results log'!$B$2,IF(J869=0,-'results log'!$B$2,-('results log'!$B$2*2)))))))*E869))</f>
        <v>0</v>
      </c>
      <c r="Q869" s="27">
        <f>IF(ISBLANK(M869),,IF(ISBLANK(G869),,(IF(M869="WON-EW",((((N869-1)*J869)*'results log'!$B$2)+('results log'!$B$2*(N869-1))),IF(M869="WON",((((N869-1)*J869)*'results log'!$B$2)+('results log'!$B$2*(N869-1))),IF(M869="PLACED",((((N869-1)*J869)*'results log'!$B$2)-'results log'!$B$2),IF(J869=0,-'results log'!$B$2,IF(J869=0,-'results log'!$B$2,-('results log'!$B$2*2)))))))*E869))</f>
        <v>0</v>
      </c>
      <c r="R869" s="27">
        <f>IF(ISBLANK(M869),,IF(U869&lt;&gt;1,((IF(M869="WON-EW",(((K869-1)*'results log'!$B$2)*(1-$B$3))+(((L869-1)*'results log'!$B$2)*(1-$B$3)),IF(M869="WON",(((K869-1)*'results log'!$B$2)*(1-$B$3)),IF(M869="PLACED",(((L869-1)*'results log'!$B$2)*(1-$B$3))-'results log'!$B$2,IF(J869=0,-'results log'!$B$2,-('results log'!$B$2*2))))))*E869),0))</f>
        <v>0</v>
      </c>
      <c r="U869">
        <f t="shared" si="27"/>
        <v>1</v>
      </c>
    </row>
    <row r="870" spans="8:21" ht="16" x14ac:dyDescent="0.2">
      <c r="H870" s="22"/>
      <c r="I870" s="22"/>
      <c r="J870" s="22"/>
      <c r="M870" s="17"/>
      <c r="N870" s="26">
        <f>((G870-1)*(1-(IF(H870="no",0,'results log'!$B$3)))+1)</f>
        <v>5.0000000000000044E-2</v>
      </c>
      <c r="O870" s="26">
        <f t="shared" si="28"/>
        <v>0</v>
      </c>
      <c r="P870" s="28">
        <f>IF(ISBLANK(M870),,IF(ISBLANK(F870),,(IF(M870="WON-EW",((((F870-1)*J870)*'results log'!$B$2)+('results log'!$B$2*(F870-1))),IF(M870="WON",((((F870-1)*J870)*'results log'!$B$2)+('results log'!$B$2*(F870-1))),IF(M870="PLACED",((((F870-1)*J870)*'results log'!$B$2)-'results log'!$B$2),IF(J870=0,-'results log'!$B$2,IF(J870=0,-'results log'!$B$2,-('results log'!$B$2*2)))))))*E870))</f>
        <v>0</v>
      </c>
      <c r="Q870" s="27">
        <f>IF(ISBLANK(M870),,IF(ISBLANK(G870),,(IF(M870="WON-EW",((((N870-1)*J870)*'results log'!$B$2)+('results log'!$B$2*(N870-1))),IF(M870="WON",((((N870-1)*J870)*'results log'!$B$2)+('results log'!$B$2*(N870-1))),IF(M870="PLACED",((((N870-1)*J870)*'results log'!$B$2)-'results log'!$B$2),IF(J870=0,-'results log'!$B$2,IF(J870=0,-'results log'!$B$2,-('results log'!$B$2*2)))))))*E870))</f>
        <v>0</v>
      </c>
      <c r="R870" s="27">
        <f>IF(ISBLANK(M870),,IF(U870&lt;&gt;1,((IF(M870="WON-EW",(((K870-1)*'results log'!$B$2)*(1-$B$3))+(((L870-1)*'results log'!$B$2)*(1-$B$3)),IF(M870="WON",(((K870-1)*'results log'!$B$2)*(1-$B$3)),IF(M870="PLACED",(((L870-1)*'results log'!$B$2)*(1-$B$3))-'results log'!$B$2,IF(J870=0,-'results log'!$B$2,-('results log'!$B$2*2))))))*E870),0))</f>
        <v>0</v>
      </c>
      <c r="U870">
        <f t="shared" si="27"/>
        <v>1</v>
      </c>
    </row>
    <row r="871" spans="8:21" ht="16" x14ac:dyDescent="0.2">
      <c r="H871" s="22"/>
      <c r="I871" s="22"/>
      <c r="J871" s="22"/>
      <c r="M871" s="17"/>
      <c r="N871" s="26">
        <f>((G871-1)*(1-(IF(H871="no",0,'results log'!$B$3)))+1)</f>
        <v>5.0000000000000044E-2</v>
      </c>
      <c r="O871" s="26">
        <f t="shared" si="28"/>
        <v>0</v>
      </c>
      <c r="P871" s="28">
        <f>IF(ISBLANK(M871),,IF(ISBLANK(F871),,(IF(M871="WON-EW",((((F871-1)*J871)*'results log'!$B$2)+('results log'!$B$2*(F871-1))),IF(M871="WON",((((F871-1)*J871)*'results log'!$B$2)+('results log'!$B$2*(F871-1))),IF(M871="PLACED",((((F871-1)*J871)*'results log'!$B$2)-'results log'!$B$2),IF(J871=0,-'results log'!$B$2,IF(J871=0,-'results log'!$B$2,-('results log'!$B$2*2)))))))*E871))</f>
        <v>0</v>
      </c>
      <c r="Q871" s="27">
        <f>IF(ISBLANK(M871),,IF(ISBLANK(G871),,(IF(M871="WON-EW",((((N871-1)*J871)*'results log'!$B$2)+('results log'!$B$2*(N871-1))),IF(M871="WON",((((N871-1)*J871)*'results log'!$B$2)+('results log'!$B$2*(N871-1))),IF(M871="PLACED",((((N871-1)*J871)*'results log'!$B$2)-'results log'!$B$2),IF(J871=0,-'results log'!$B$2,IF(J871=0,-'results log'!$B$2,-('results log'!$B$2*2)))))))*E871))</f>
        <v>0</v>
      </c>
      <c r="R871" s="27">
        <f>IF(ISBLANK(M871),,IF(U871&lt;&gt;1,((IF(M871="WON-EW",(((K871-1)*'results log'!$B$2)*(1-$B$3))+(((L871-1)*'results log'!$B$2)*(1-$B$3)),IF(M871="WON",(((K871-1)*'results log'!$B$2)*(1-$B$3)),IF(M871="PLACED",(((L871-1)*'results log'!$B$2)*(1-$B$3))-'results log'!$B$2,IF(J871=0,-'results log'!$B$2,-('results log'!$B$2*2))))))*E871),0))</f>
        <v>0</v>
      </c>
      <c r="U871">
        <f t="shared" si="27"/>
        <v>1</v>
      </c>
    </row>
    <row r="872" spans="8:21" ht="16" x14ac:dyDescent="0.2">
      <c r="H872" s="22"/>
      <c r="I872" s="22"/>
      <c r="J872" s="22"/>
      <c r="M872" s="17"/>
      <c r="N872" s="26">
        <f>((G872-1)*(1-(IF(H872="no",0,'results log'!$B$3)))+1)</f>
        <v>5.0000000000000044E-2</v>
      </c>
      <c r="O872" s="26">
        <f t="shared" si="28"/>
        <v>0</v>
      </c>
      <c r="P872" s="28">
        <f>IF(ISBLANK(M872),,IF(ISBLANK(F872),,(IF(M872="WON-EW",((((F872-1)*J872)*'results log'!$B$2)+('results log'!$B$2*(F872-1))),IF(M872="WON",((((F872-1)*J872)*'results log'!$B$2)+('results log'!$B$2*(F872-1))),IF(M872="PLACED",((((F872-1)*J872)*'results log'!$B$2)-'results log'!$B$2),IF(J872=0,-'results log'!$B$2,IF(J872=0,-'results log'!$B$2,-('results log'!$B$2*2)))))))*E872))</f>
        <v>0</v>
      </c>
      <c r="Q872" s="27">
        <f>IF(ISBLANK(M872),,IF(ISBLANK(G872),,(IF(M872="WON-EW",((((N872-1)*J872)*'results log'!$B$2)+('results log'!$B$2*(N872-1))),IF(M872="WON",((((N872-1)*J872)*'results log'!$B$2)+('results log'!$B$2*(N872-1))),IF(M872="PLACED",((((N872-1)*J872)*'results log'!$B$2)-'results log'!$B$2),IF(J872=0,-'results log'!$B$2,IF(J872=0,-'results log'!$B$2,-('results log'!$B$2*2)))))))*E872))</f>
        <v>0</v>
      </c>
      <c r="R872" s="27">
        <f>IF(ISBLANK(M872),,IF(U872&lt;&gt;1,((IF(M872="WON-EW",(((K872-1)*'results log'!$B$2)*(1-$B$3))+(((L872-1)*'results log'!$B$2)*(1-$B$3)),IF(M872="WON",(((K872-1)*'results log'!$B$2)*(1-$B$3)),IF(M872="PLACED",(((L872-1)*'results log'!$B$2)*(1-$B$3))-'results log'!$B$2,IF(J872=0,-'results log'!$B$2,-('results log'!$B$2*2))))))*E872),0))</f>
        <v>0</v>
      </c>
      <c r="U872">
        <f t="shared" si="27"/>
        <v>1</v>
      </c>
    </row>
    <row r="873" spans="8:21" ht="16" x14ac:dyDescent="0.2">
      <c r="H873" s="22"/>
      <c r="I873" s="22"/>
      <c r="J873" s="22"/>
      <c r="M873" s="17"/>
      <c r="N873" s="26">
        <f>((G873-1)*(1-(IF(H873="no",0,'results log'!$B$3)))+1)</f>
        <v>5.0000000000000044E-2</v>
      </c>
      <c r="O873" s="26">
        <f t="shared" si="28"/>
        <v>0</v>
      </c>
      <c r="P873" s="28">
        <f>IF(ISBLANK(M873),,IF(ISBLANK(F873),,(IF(M873="WON-EW",((((F873-1)*J873)*'results log'!$B$2)+('results log'!$B$2*(F873-1))),IF(M873="WON",((((F873-1)*J873)*'results log'!$B$2)+('results log'!$B$2*(F873-1))),IF(M873="PLACED",((((F873-1)*J873)*'results log'!$B$2)-'results log'!$B$2),IF(J873=0,-'results log'!$B$2,IF(J873=0,-'results log'!$B$2,-('results log'!$B$2*2)))))))*E873))</f>
        <v>0</v>
      </c>
      <c r="Q873" s="27">
        <f>IF(ISBLANK(M873),,IF(ISBLANK(G873),,(IF(M873="WON-EW",((((N873-1)*J873)*'results log'!$B$2)+('results log'!$B$2*(N873-1))),IF(M873="WON",((((N873-1)*J873)*'results log'!$B$2)+('results log'!$B$2*(N873-1))),IF(M873="PLACED",((((N873-1)*J873)*'results log'!$B$2)-'results log'!$B$2),IF(J873=0,-'results log'!$B$2,IF(J873=0,-'results log'!$B$2,-('results log'!$B$2*2)))))))*E873))</f>
        <v>0</v>
      </c>
      <c r="R873" s="27">
        <f>IF(ISBLANK(M873),,IF(U873&lt;&gt;1,((IF(M873="WON-EW",(((K873-1)*'results log'!$B$2)*(1-$B$3))+(((L873-1)*'results log'!$B$2)*(1-$B$3)),IF(M873="WON",(((K873-1)*'results log'!$B$2)*(1-$B$3)),IF(M873="PLACED",(((L873-1)*'results log'!$B$2)*(1-$B$3))-'results log'!$B$2,IF(J873=0,-'results log'!$B$2,-('results log'!$B$2*2))))))*E873),0))</f>
        <v>0</v>
      </c>
      <c r="U873">
        <f t="shared" si="27"/>
        <v>1</v>
      </c>
    </row>
    <row r="874" spans="8:21" ht="16" x14ac:dyDescent="0.2">
      <c r="H874" s="22"/>
      <c r="I874" s="22"/>
      <c r="J874" s="22"/>
      <c r="M874" s="17"/>
      <c r="N874" s="26">
        <f>((G874-1)*(1-(IF(H874="no",0,'results log'!$B$3)))+1)</f>
        <v>5.0000000000000044E-2</v>
      </c>
      <c r="O874" s="26">
        <f t="shared" si="28"/>
        <v>0</v>
      </c>
      <c r="P874" s="28">
        <f>IF(ISBLANK(M874),,IF(ISBLANK(F874),,(IF(M874="WON-EW",((((F874-1)*J874)*'results log'!$B$2)+('results log'!$B$2*(F874-1))),IF(M874="WON",((((F874-1)*J874)*'results log'!$B$2)+('results log'!$B$2*(F874-1))),IF(M874="PLACED",((((F874-1)*J874)*'results log'!$B$2)-'results log'!$B$2),IF(J874=0,-'results log'!$B$2,IF(J874=0,-'results log'!$B$2,-('results log'!$B$2*2)))))))*E874))</f>
        <v>0</v>
      </c>
      <c r="Q874" s="27">
        <f>IF(ISBLANK(M874),,IF(ISBLANK(G874),,(IF(M874="WON-EW",((((N874-1)*J874)*'results log'!$B$2)+('results log'!$B$2*(N874-1))),IF(M874="WON",((((N874-1)*J874)*'results log'!$B$2)+('results log'!$B$2*(N874-1))),IF(M874="PLACED",((((N874-1)*J874)*'results log'!$B$2)-'results log'!$B$2),IF(J874=0,-'results log'!$B$2,IF(J874=0,-'results log'!$B$2,-('results log'!$B$2*2)))))))*E874))</f>
        <v>0</v>
      </c>
      <c r="R874" s="27">
        <f>IF(ISBLANK(M874),,IF(U874&lt;&gt;1,((IF(M874="WON-EW",(((K874-1)*'results log'!$B$2)*(1-$B$3))+(((L874-1)*'results log'!$B$2)*(1-$B$3)),IF(M874="WON",(((K874-1)*'results log'!$B$2)*(1-$B$3)),IF(M874="PLACED",(((L874-1)*'results log'!$B$2)*(1-$B$3))-'results log'!$B$2,IF(J874=0,-'results log'!$B$2,-('results log'!$B$2*2))))))*E874),0))</f>
        <v>0</v>
      </c>
      <c r="U874">
        <f t="shared" si="27"/>
        <v>1</v>
      </c>
    </row>
    <row r="875" spans="8:21" ht="16" x14ac:dyDescent="0.2">
      <c r="H875" s="22"/>
      <c r="I875" s="22"/>
      <c r="J875" s="22"/>
      <c r="M875" s="17"/>
      <c r="N875" s="26">
        <f>((G875-1)*(1-(IF(H875="no",0,'results log'!$B$3)))+1)</f>
        <v>5.0000000000000044E-2</v>
      </c>
      <c r="O875" s="26">
        <f t="shared" si="28"/>
        <v>0</v>
      </c>
      <c r="P875" s="28">
        <f>IF(ISBLANK(M875),,IF(ISBLANK(F875),,(IF(M875="WON-EW",((((F875-1)*J875)*'results log'!$B$2)+('results log'!$B$2*(F875-1))),IF(M875="WON",((((F875-1)*J875)*'results log'!$B$2)+('results log'!$B$2*(F875-1))),IF(M875="PLACED",((((F875-1)*J875)*'results log'!$B$2)-'results log'!$B$2),IF(J875=0,-'results log'!$B$2,IF(J875=0,-'results log'!$B$2,-('results log'!$B$2*2)))))))*E875))</f>
        <v>0</v>
      </c>
      <c r="Q875" s="27">
        <f>IF(ISBLANK(M875),,IF(ISBLANK(G875),,(IF(M875="WON-EW",((((N875-1)*J875)*'results log'!$B$2)+('results log'!$B$2*(N875-1))),IF(M875="WON",((((N875-1)*J875)*'results log'!$B$2)+('results log'!$B$2*(N875-1))),IF(M875="PLACED",((((N875-1)*J875)*'results log'!$B$2)-'results log'!$B$2),IF(J875=0,-'results log'!$B$2,IF(J875=0,-'results log'!$B$2,-('results log'!$B$2*2)))))))*E875))</f>
        <v>0</v>
      </c>
      <c r="R875" s="27">
        <f>IF(ISBLANK(M875),,IF(U875&lt;&gt;1,((IF(M875="WON-EW",(((K875-1)*'results log'!$B$2)*(1-$B$3))+(((L875-1)*'results log'!$B$2)*(1-$B$3)),IF(M875="WON",(((K875-1)*'results log'!$B$2)*(1-$B$3)),IF(M875="PLACED",(((L875-1)*'results log'!$B$2)*(1-$B$3))-'results log'!$B$2,IF(J875=0,-'results log'!$B$2,-('results log'!$B$2*2))))))*E875),0))</f>
        <v>0</v>
      </c>
      <c r="U875">
        <f t="shared" si="27"/>
        <v>1</v>
      </c>
    </row>
    <row r="876" spans="8:21" ht="16" x14ac:dyDescent="0.2">
      <c r="H876" s="22"/>
      <c r="I876" s="22"/>
      <c r="J876" s="22"/>
      <c r="M876" s="17"/>
      <c r="N876" s="26">
        <f>((G876-1)*(1-(IF(H876="no",0,'results log'!$B$3)))+1)</f>
        <v>5.0000000000000044E-2</v>
      </c>
      <c r="O876" s="26">
        <f t="shared" si="28"/>
        <v>0</v>
      </c>
      <c r="P876" s="28">
        <f>IF(ISBLANK(M876),,IF(ISBLANK(F876),,(IF(M876="WON-EW",((((F876-1)*J876)*'results log'!$B$2)+('results log'!$B$2*(F876-1))),IF(M876="WON",((((F876-1)*J876)*'results log'!$B$2)+('results log'!$B$2*(F876-1))),IF(M876="PLACED",((((F876-1)*J876)*'results log'!$B$2)-'results log'!$B$2),IF(J876=0,-'results log'!$B$2,IF(J876=0,-'results log'!$B$2,-('results log'!$B$2*2)))))))*E876))</f>
        <v>0</v>
      </c>
      <c r="Q876" s="27">
        <f>IF(ISBLANK(M876),,IF(ISBLANK(G876),,(IF(M876="WON-EW",((((N876-1)*J876)*'results log'!$B$2)+('results log'!$B$2*(N876-1))),IF(M876="WON",((((N876-1)*J876)*'results log'!$B$2)+('results log'!$B$2*(N876-1))),IF(M876="PLACED",((((N876-1)*J876)*'results log'!$B$2)-'results log'!$B$2),IF(J876=0,-'results log'!$B$2,IF(J876=0,-'results log'!$B$2,-('results log'!$B$2*2)))))))*E876))</f>
        <v>0</v>
      </c>
      <c r="R876" s="27">
        <f>IF(ISBLANK(M876),,IF(U876&lt;&gt;1,((IF(M876="WON-EW",(((K876-1)*'results log'!$B$2)*(1-$B$3))+(((L876-1)*'results log'!$B$2)*(1-$B$3)),IF(M876="WON",(((K876-1)*'results log'!$B$2)*(1-$B$3)),IF(M876="PLACED",(((L876-1)*'results log'!$B$2)*(1-$B$3))-'results log'!$B$2,IF(J876=0,-'results log'!$B$2,-('results log'!$B$2*2))))))*E876),0))</f>
        <v>0</v>
      </c>
      <c r="U876">
        <f t="shared" si="27"/>
        <v>1</v>
      </c>
    </row>
    <row r="877" spans="8:21" ht="16" x14ac:dyDescent="0.2">
      <c r="H877" s="22"/>
      <c r="I877" s="22"/>
      <c r="J877" s="22"/>
      <c r="M877" s="17"/>
      <c r="N877" s="26">
        <f>((G877-1)*(1-(IF(H877="no",0,'results log'!$B$3)))+1)</f>
        <v>5.0000000000000044E-2</v>
      </c>
      <c r="O877" s="26">
        <f t="shared" si="28"/>
        <v>0</v>
      </c>
      <c r="P877" s="28">
        <f>IF(ISBLANK(M877),,IF(ISBLANK(F877),,(IF(M877="WON-EW",((((F877-1)*J877)*'results log'!$B$2)+('results log'!$B$2*(F877-1))),IF(M877="WON",((((F877-1)*J877)*'results log'!$B$2)+('results log'!$B$2*(F877-1))),IF(M877="PLACED",((((F877-1)*J877)*'results log'!$B$2)-'results log'!$B$2),IF(J877=0,-'results log'!$B$2,IF(J877=0,-'results log'!$B$2,-('results log'!$B$2*2)))))))*E877))</f>
        <v>0</v>
      </c>
      <c r="Q877" s="27">
        <f>IF(ISBLANK(M877),,IF(ISBLANK(G877),,(IF(M877="WON-EW",((((N877-1)*J877)*'results log'!$B$2)+('results log'!$B$2*(N877-1))),IF(M877="WON",((((N877-1)*J877)*'results log'!$B$2)+('results log'!$B$2*(N877-1))),IF(M877="PLACED",((((N877-1)*J877)*'results log'!$B$2)-'results log'!$B$2),IF(J877=0,-'results log'!$B$2,IF(J877=0,-'results log'!$B$2,-('results log'!$B$2*2)))))))*E877))</f>
        <v>0</v>
      </c>
      <c r="R877" s="27">
        <f>IF(ISBLANK(M877),,IF(U877&lt;&gt;1,((IF(M877="WON-EW",(((K877-1)*'results log'!$B$2)*(1-$B$3))+(((L877-1)*'results log'!$B$2)*(1-$B$3)),IF(M877="WON",(((K877-1)*'results log'!$B$2)*(1-$B$3)),IF(M877="PLACED",(((L877-1)*'results log'!$B$2)*(1-$B$3))-'results log'!$B$2,IF(J877=0,-'results log'!$B$2,-('results log'!$B$2*2))))))*E877),0))</f>
        <v>0</v>
      </c>
      <c r="U877">
        <f t="shared" si="27"/>
        <v>1</v>
      </c>
    </row>
    <row r="878" spans="8:21" ht="16" x14ac:dyDescent="0.2">
      <c r="H878" s="22"/>
      <c r="I878" s="22"/>
      <c r="J878" s="22"/>
      <c r="M878" s="17"/>
      <c r="N878" s="26">
        <f>((G878-1)*(1-(IF(H878="no",0,'results log'!$B$3)))+1)</f>
        <v>5.0000000000000044E-2</v>
      </c>
      <c r="O878" s="26">
        <f t="shared" si="28"/>
        <v>0</v>
      </c>
      <c r="P878" s="28">
        <f>IF(ISBLANK(M878),,IF(ISBLANK(F878),,(IF(M878="WON-EW",((((F878-1)*J878)*'results log'!$B$2)+('results log'!$B$2*(F878-1))),IF(M878="WON",((((F878-1)*J878)*'results log'!$B$2)+('results log'!$B$2*(F878-1))),IF(M878="PLACED",((((F878-1)*J878)*'results log'!$B$2)-'results log'!$B$2),IF(J878=0,-'results log'!$B$2,IF(J878=0,-'results log'!$B$2,-('results log'!$B$2*2)))))))*E878))</f>
        <v>0</v>
      </c>
      <c r="Q878" s="27">
        <f>IF(ISBLANK(M878),,IF(ISBLANK(G878),,(IF(M878="WON-EW",((((N878-1)*J878)*'results log'!$B$2)+('results log'!$B$2*(N878-1))),IF(M878="WON",((((N878-1)*J878)*'results log'!$B$2)+('results log'!$B$2*(N878-1))),IF(M878="PLACED",((((N878-1)*J878)*'results log'!$B$2)-'results log'!$B$2),IF(J878=0,-'results log'!$B$2,IF(J878=0,-'results log'!$B$2,-('results log'!$B$2*2)))))))*E878))</f>
        <v>0</v>
      </c>
      <c r="R878" s="27">
        <f>IF(ISBLANK(M878),,IF(U878&lt;&gt;1,((IF(M878="WON-EW",(((K878-1)*'results log'!$B$2)*(1-$B$3))+(((L878-1)*'results log'!$B$2)*(1-$B$3)),IF(M878="WON",(((K878-1)*'results log'!$B$2)*(1-$B$3)),IF(M878="PLACED",(((L878-1)*'results log'!$B$2)*(1-$B$3))-'results log'!$B$2,IF(J878=0,-'results log'!$B$2,-('results log'!$B$2*2))))))*E878),0))</f>
        <v>0</v>
      </c>
      <c r="U878">
        <f t="shared" si="27"/>
        <v>1</v>
      </c>
    </row>
    <row r="879" spans="8:21" ht="16" x14ac:dyDescent="0.2">
      <c r="H879" s="22"/>
      <c r="I879" s="22"/>
      <c r="J879" s="22"/>
      <c r="M879" s="17"/>
      <c r="N879" s="26">
        <f>((G879-1)*(1-(IF(H879="no",0,'results log'!$B$3)))+1)</f>
        <v>5.0000000000000044E-2</v>
      </c>
      <c r="O879" s="26">
        <f t="shared" si="28"/>
        <v>0</v>
      </c>
      <c r="P879" s="28">
        <f>IF(ISBLANK(M879),,IF(ISBLANK(F879),,(IF(M879="WON-EW",((((F879-1)*J879)*'results log'!$B$2)+('results log'!$B$2*(F879-1))),IF(M879="WON",((((F879-1)*J879)*'results log'!$B$2)+('results log'!$B$2*(F879-1))),IF(M879="PLACED",((((F879-1)*J879)*'results log'!$B$2)-'results log'!$B$2),IF(J879=0,-'results log'!$B$2,IF(J879=0,-'results log'!$B$2,-('results log'!$B$2*2)))))))*E879))</f>
        <v>0</v>
      </c>
      <c r="Q879" s="27">
        <f>IF(ISBLANK(M879),,IF(ISBLANK(G879),,(IF(M879="WON-EW",((((N879-1)*J879)*'results log'!$B$2)+('results log'!$B$2*(N879-1))),IF(M879="WON",((((N879-1)*J879)*'results log'!$B$2)+('results log'!$B$2*(N879-1))),IF(M879="PLACED",((((N879-1)*J879)*'results log'!$B$2)-'results log'!$B$2),IF(J879=0,-'results log'!$B$2,IF(J879=0,-'results log'!$B$2,-('results log'!$B$2*2)))))))*E879))</f>
        <v>0</v>
      </c>
      <c r="R879" s="27">
        <f>IF(ISBLANK(M879),,IF(U879&lt;&gt;1,((IF(M879="WON-EW",(((K879-1)*'results log'!$B$2)*(1-$B$3))+(((L879-1)*'results log'!$B$2)*(1-$B$3)),IF(M879="WON",(((K879-1)*'results log'!$B$2)*(1-$B$3)),IF(M879="PLACED",(((L879-1)*'results log'!$B$2)*(1-$B$3))-'results log'!$B$2,IF(J879=0,-'results log'!$B$2,-('results log'!$B$2*2))))))*E879),0))</f>
        <v>0</v>
      </c>
      <c r="U879">
        <f t="shared" si="27"/>
        <v>1</v>
      </c>
    </row>
    <row r="880" spans="8:21" ht="16" x14ac:dyDescent="0.2">
      <c r="H880" s="22"/>
      <c r="I880" s="22"/>
      <c r="J880" s="22"/>
      <c r="M880" s="17"/>
      <c r="N880" s="26">
        <f>((G880-1)*(1-(IF(H880="no",0,'results log'!$B$3)))+1)</f>
        <v>5.0000000000000044E-2</v>
      </c>
      <c r="O880" s="26">
        <f t="shared" si="28"/>
        <v>0</v>
      </c>
      <c r="P880" s="28">
        <f>IF(ISBLANK(M880),,IF(ISBLANK(F880),,(IF(M880="WON-EW",((((F880-1)*J880)*'results log'!$B$2)+('results log'!$B$2*(F880-1))),IF(M880="WON",((((F880-1)*J880)*'results log'!$B$2)+('results log'!$B$2*(F880-1))),IF(M880="PLACED",((((F880-1)*J880)*'results log'!$B$2)-'results log'!$B$2),IF(J880=0,-'results log'!$B$2,IF(J880=0,-'results log'!$B$2,-('results log'!$B$2*2)))))))*E880))</f>
        <v>0</v>
      </c>
      <c r="Q880" s="27">
        <f>IF(ISBLANK(M880),,IF(ISBLANK(G880),,(IF(M880="WON-EW",((((N880-1)*J880)*'results log'!$B$2)+('results log'!$B$2*(N880-1))),IF(M880="WON",((((N880-1)*J880)*'results log'!$B$2)+('results log'!$B$2*(N880-1))),IF(M880="PLACED",((((N880-1)*J880)*'results log'!$B$2)-'results log'!$B$2),IF(J880=0,-'results log'!$B$2,IF(J880=0,-'results log'!$B$2,-('results log'!$B$2*2)))))))*E880))</f>
        <v>0</v>
      </c>
      <c r="R880" s="27">
        <f>IF(ISBLANK(M880),,IF(U880&lt;&gt;1,((IF(M880="WON-EW",(((K880-1)*'results log'!$B$2)*(1-$B$3))+(((L880-1)*'results log'!$B$2)*(1-$B$3)),IF(M880="WON",(((K880-1)*'results log'!$B$2)*(1-$B$3)),IF(M880="PLACED",(((L880-1)*'results log'!$B$2)*(1-$B$3))-'results log'!$B$2,IF(J880=0,-'results log'!$B$2,-('results log'!$B$2*2))))))*E880),0))</f>
        <v>0</v>
      </c>
      <c r="U880">
        <f t="shared" si="27"/>
        <v>1</v>
      </c>
    </row>
    <row r="881" spans="8:21" ht="16" x14ac:dyDescent="0.2">
      <c r="H881" s="22"/>
      <c r="I881" s="22"/>
      <c r="J881" s="22"/>
      <c r="M881" s="17"/>
      <c r="N881" s="26">
        <f>((G881-1)*(1-(IF(H881="no",0,'results log'!$B$3)))+1)</f>
        <v>5.0000000000000044E-2</v>
      </c>
      <c r="O881" s="26">
        <f t="shared" si="28"/>
        <v>0</v>
      </c>
      <c r="P881" s="28">
        <f>IF(ISBLANK(M881),,IF(ISBLANK(F881),,(IF(M881="WON-EW",((((F881-1)*J881)*'results log'!$B$2)+('results log'!$B$2*(F881-1))),IF(M881="WON",((((F881-1)*J881)*'results log'!$B$2)+('results log'!$B$2*(F881-1))),IF(M881="PLACED",((((F881-1)*J881)*'results log'!$B$2)-'results log'!$B$2),IF(J881=0,-'results log'!$B$2,IF(J881=0,-'results log'!$B$2,-('results log'!$B$2*2)))))))*E881))</f>
        <v>0</v>
      </c>
      <c r="Q881" s="27">
        <f>IF(ISBLANK(M881),,IF(ISBLANK(G881),,(IF(M881="WON-EW",((((N881-1)*J881)*'results log'!$B$2)+('results log'!$B$2*(N881-1))),IF(M881="WON",((((N881-1)*J881)*'results log'!$B$2)+('results log'!$B$2*(N881-1))),IF(M881="PLACED",((((N881-1)*J881)*'results log'!$B$2)-'results log'!$B$2),IF(J881=0,-'results log'!$B$2,IF(J881=0,-'results log'!$B$2,-('results log'!$B$2*2)))))))*E881))</f>
        <v>0</v>
      </c>
      <c r="R881" s="27">
        <f>IF(ISBLANK(M881),,IF(U881&lt;&gt;1,((IF(M881="WON-EW",(((K881-1)*'results log'!$B$2)*(1-$B$3))+(((L881-1)*'results log'!$B$2)*(1-$B$3)),IF(M881="WON",(((K881-1)*'results log'!$B$2)*(1-$B$3)),IF(M881="PLACED",(((L881-1)*'results log'!$B$2)*(1-$B$3))-'results log'!$B$2,IF(J881=0,-'results log'!$B$2,-('results log'!$B$2*2))))))*E881),0))</f>
        <v>0</v>
      </c>
      <c r="U881">
        <f t="shared" si="27"/>
        <v>1</v>
      </c>
    </row>
    <row r="882" spans="8:21" ht="16" x14ac:dyDescent="0.2">
      <c r="H882" s="22"/>
      <c r="I882" s="22"/>
      <c r="J882" s="22"/>
      <c r="M882" s="17"/>
      <c r="N882" s="26">
        <f>((G882-1)*(1-(IF(H882="no",0,'results log'!$B$3)))+1)</f>
        <v>5.0000000000000044E-2</v>
      </c>
      <c r="O882" s="26">
        <f t="shared" si="28"/>
        <v>0</v>
      </c>
      <c r="P882" s="28">
        <f>IF(ISBLANK(M882),,IF(ISBLANK(F882),,(IF(M882="WON-EW",((((F882-1)*J882)*'results log'!$B$2)+('results log'!$B$2*(F882-1))),IF(M882="WON",((((F882-1)*J882)*'results log'!$B$2)+('results log'!$B$2*(F882-1))),IF(M882="PLACED",((((F882-1)*J882)*'results log'!$B$2)-'results log'!$B$2),IF(J882=0,-'results log'!$B$2,IF(J882=0,-'results log'!$B$2,-('results log'!$B$2*2)))))))*E882))</f>
        <v>0</v>
      </c>
      <c r="Q882" s="27">
        <f>IF(ISBLANK(M882),,IF(ISBLANK(G882),,(IF(M882="WON-EW",((((N882-1)*J882)*'results log'!$B$2)+('results log'!$B$2*(N882-1))),IF(M882="WON",((((N882-1)*J882)*'results log'!$B$2)+('results log'!$B$2*(N882-1))),IF(M882="PLACED",((((N882-1)*J882)*'results log'!$B$2)-'results log'!$B$2),IF(J882=0,-'results log'!$B$2,IF(J882=0,-'results log'!$B$2,-('results log'!$B$2*2)))))))*E882))</f>
        <v>0</v>
      </c>
      <c r="R882" s="27">
        <f>IF(ISBLANK(M882),,IF(U882&lt;&gt;1,((IF(M882="WON-EW",(((K882-1)*'results log'!$B$2)*(1-$B$3))+(((L882-1)*'results log'!$B$2)*(1-$B$3)),IF(M882="WON",(((K882-1)*'results log'!$B$2)*(1-$B$3)),IF(M882="PLACED",(((L882-1)*'results log'!$B$2)*(1-$B$3))-'results log'!$B$2,IF(J882=0,-'results log'!$B$2,-('results log'!$B$2*2))))))*E882),0))</f>
        <v>0</v>
      </c>
      <c r="U882">
        <f t="shared" si="27"/>
        <v>1</v>
      </c>
    </row>
    <row r="883" spans="8:21" ht="16" x14ac:dyDescent="0.2">
      <c r="H883" s="22"/>
      <c r="I883" s="22"/>
      <c r="J883" s="22"/>
      <c r="M883" s="17"/>
      <c r="N883" s="26">
        <f>((G883-1)*(1-(IF(H883="no",0,'results log'!$B$3)))+1)</f>
        <v>5.0000000000000044E-2</v>
      </c>
      <c r="O883" s="26">
        <f t="shared" si="28"/>
        <v>0</v>
      </c>
      <c r="P883" s="28">
        <f>IF(ISBLANK(M883),,IF(ISBLANK(F883),,(IF(M883="WON-EW",((((F883-1)*J883)*'results log'!$B$2)+('results log'!$B$2*(F883-1))),IF(M883="WON",((((F883-1)*J883)*'results log'!$B$2)+('results log'!$B$2*(F883-1))),IF(M883="PLACED",((((F883-1)*J883)*'results log'!$B$2)-'results log'!$B$2),IF(J883=0,-'results log'!$B$2,IF(J883=0,-'results log'!$B$2,-('results log'!$B$2*2)))))))*E883))</f>
        <v>0</v>
      </c>
      <c r="Q883" s="27">
        <f>IF(ISBLANK(M883),,IF(ISBLANK(G883),,(IF(M883="WON-EW",((((N883-1)*J883)*'results log'!$B$2)+('results log'!$B$2*(N883-1))),IF(M883="WON",((((N883-1)*J883)*'results log'!$B$2)+('results log'!$B$2*(N883-1))),IF(M883="PLACED",((((N883-1)*J883)*'results log'!$B$2)-'results log'!$B$2),IF(J883=0,-'results log'!$B$2,IF(J883=0,-'results log'!$B$2,-('results log'!$B$2*2)))))))*E883))</f>
        <v>0</v>
      </c>
      <c r="R883" s="27">
        <f>IF(ISBLANK(M883),,IF(U883&lt;&gt;1,((IF(M883="WON-EW",(((K883-1)*'results log'!$B$2)*(1-$B$3))+(((L883-1)*'results log'!$B$2)*(1-$B$3)),IF(M883="WON",(((K883-1)*'results log'!$B$2)*(1-$B$3)),IF(M883="PLACED",(((L883-1)*'results log'!$B$2)*(1-$B$3))-'results log'!$B$2,IF(J883=0,-'results log'!$B$2,-('results log'!$B$2*2))))))*E883),0))</f>
        <v>0</v>
      </c>
      <c r="U883">
        <f t="shared" si="27"/>
        <v>1</v>
      </c>
    </row>
    <row r="884" spans="8:21" ht="16" x14ac:dyDescent="0.2">
      <c r="H884" s="22"/>
      <c r="I884" s="22"/>
      <c r="J884" s="22"/>
      <c r="M884" s="17"/>
      <c r="N884" s="26">
        <f>((G884-1)*(1-(IF(H884="no",0,'results log'!$B$3)))+1)</f>
        <v>5.0000000000000044E-2</v>
      </c>
      <c r="O884" s="26">
        <f t="shared" si="28"/>
        <v>0</v>
      </c>
      <c r="P884" s="28">
        <f>IF(ISBLANK(M884),,IF(ISBLANK(F884),,(IF(M884="WON-EW",((((F884-1)*J884)*'results log'!$B$2)+('results log'!$B$2*(F884-1))),IF(M884="WON",((((F884-1)*J884)*'results log'!$B$2)+('results log'!$B$2*(F884-1))),IF(M884="PLACED",((((F884-1)*J884)*'results log'!$B$2)-'results log'!$B$2),IF(J884=0,-'results log'!$B$2,IF(J884=0,-'results log'!$B$2,-('results log'!$B$2*2)))))))*E884))</f>
        <v>0</v>
      </c>
      <c r="Q884" s="27">
        <f>IF(ISBLANK(M884),,IF(ISBLANK(G884),,(IF(M884="WON-EW",((((N884-1)*J884)*'results log'!$B$2)+('results log'!$B$2*(N884-1))),IF(M884="WON",((((N884-1)*J884)*'results log'!$B$2)+('results log'!$B$2*(N884-1))),IF(M884="PLACED",((((N884-1)*J884)*'results log'!$B$2)-'results log'!$B$2),IF(J884=0,-'results log'!$B$2,IF(J884=0,-'results log'!$B$2,-('results log'!$B$2*2)))))))*E884))</f>
        <v>0</v>
      </c>
      <c r="R884" s="27">
        <f>IF(ISBLANK(M884),,IF(U884&lt;&gt;1,((IF(M884="WON-EW",(((K884-1)*'results log'!$B$2)*(1-$B$3))+(((L884-1)*'results log'!$B$2)*(1-$B$3)),IF(M884="WON",(((K884-1)*'results log'!$B$2)*(1-$B$3)),IF(M884="PLACED",(((L884-1)*'results log'!$B$2)*(1-$B$3))-'results log'!$B$2,IF(J884=0,-'results log'!$B$2,-('results log'!$B$2*2))))))*E884),0))</f>
        <v>0</v>
      </c>
      <c r="U884">
        <f t="shared" si="27"/>
        <v>1</v>
      </c>
    </row>
    <row r="885" spans="8:21" ht="16" x14ac:dyDescent="0.2">
      <c r="H885" s="22"/>
      <c r="I885" s="22"/>
      <c r="J885" s="22"/>
      <c r="M885" s="17"/>
      <c r="N885" s="26">
        <f>((G885-1)*(1-(IF(H885="no",0,'results log'!$B$3)))+1)</f>
        <v>5.0000000000000044E-2</v>
      </c>
      <c r="O885" s="26">
        <f t="shared" si="28"/>
        <v>0</v>
      </c>
      <c r="P885" s="28">
        <f>IF(ISBLANK(M885),,IF(ISBLANK(F885),,(IF(M885="WON-EW",((((F885-1)*J885)*'results log'!$B$2)+('results log'!$B$2*(F885-1))),IF(M885="WON",((((F885-1)*J885)*'results log'!$B$2)+('results log'!$B$2*(F885-1))),IF(M885="PLACED",((((F885-1)*J885)*'results log'!$B$2)-'results log'!$B$2),IF(J885=0,-'results log'!$B$2,IF(J885=0,-'results log'!$B$2,-('results log'!$B$2*2)))))))*E885))</f>
        <v>0</v>
      </c>
      <c r="Q885" s="27">
        <f>IF(ISBLANK(M885),,IF(ISBLANK(G885),,(IF(M885="WON-EW",((((N885-1)*J885)*'results log'!$B$2)+('results log'!$B$2*(N885-1))),IF(M885="WON",((((N885-1)*J885)*'results log'!$B$2)+('results log'!$B$2*(N885-1))),IF(M885="PLACED",((((N885-1)*J885)*'results log'!$B$2)-'results log'!$B$2),IF(J885=0,-'results log'!$B$2,IF(J885=0,-'results log'!$B$2,-('results log'!$B$2*2)))))))*E885))</f>
        <v>0</v>
      </c>
      <c r="R885" s="27">
        <f>IF(ISBLANK(M885),,IF(U885&lt;&gt;1,((IF(M885="WON-EW",(((K885-1)*'results log'!$B$2)*(1-$B$3))+(((L885-1)*'results log'!$B$2)*(1-$B$3)),IF(M885="WON",(((K885-1)*'results log'!$B$2)*(1-$B$3)),IF(M885="PLACED",(((L885-1)*'results log'!$B$2)*(1-$B$3))-'results log'!$B$2,IF(J885=0,-'results log'!$B$2,-('results log'!$B$2*2))))))*E885),0))</f>
        <v>0</v>
      </c>
      <c r="U885">
        <f t="shared" si="27"/>
        <v>1</v>
      </c>
    </row>
    <row r="886" spans="8:21" ht="16" x14ac:dyDescent="0.2">
      <c r="H886" s="22"/>
      <c r="I886" s="22"/>
      <c r="J886" s="22"/>
      <c r="M886" s="17"/>
      <c r="N886" s="26">
        <f>((G886-1)*(1-(IF(H886="no",0,'results log'!$B$3)))+1)</f>
        <v>5.0000000000000044E-2</v>
      </c>
      <c r="O886" s="26">
        <f t="shared" si="28"/>
        <v>0</v>
      </c>
      <c r="P886" s="28">
        <f>IF(ISBLANK(M886),,IF(ISBLANK(F886),,(IF(M886="WON-EW",((((F886-1)*J886)*'results log'!$B$2)+('results log'!$B$2*(F886-1))),IF(M886="WON",((((F886-1)*J886)*'results log'!$B$2)+('results log'!$B$2*(F886-1))),IF(M886="PLACED",((((F886-1)*J886)*'results log'!$B$2)-'results log'!$B$2),IF(J886=0,-'results log'!$B$2,IF(J886=0,-'results log'!$B$2,-('results log'!$B$2*2)))))))*E886))</f>
        <v>0</v>
      </c>
      <c r="Q886" s="27">
        <f>IF(ISBLANK(M886),,IF(ISBLANK(G886),,(IF(M886="WON-EW",((((N886-1)*J886)*'results log'!$B$2)+('results log'!$B$2*(N886-1))),IF(M886="WON",((((N886-1)*J886)*'results log'!$B$2)+('results log'!$B$2*(N886-1))),IF(M886="PLACED",((((N886-1)*J886)*'results log'!$B$2)-'results log'!$B$2),IF(J886=0,-'results log'!$B$2,IF(J886=0,-'results log'!$B$2,-('results log'!$B$2*2)))))))*E886))</f>
        <v>0</v>
      </c>
      <c r="R886" s="27">
        <f>IF(ISBLANK(M886),,IF(U886&lt;&gt;1,((IF(M886="WON-EW",(((K886-1)*'results log'!$B$2)*(1-$B$3))+(((L886-1)*'results log'!$B$2)*(1-$B$3)),IF(M886="WON",(((K886-1)*'results log'!$B$2)*(1-$B$3)),IF(M886="PLACED",(((L886-1)*'results log'!$B$2)*(1-$B$3))-'results log'!$B$2,IF(J886=0,-'results log'!$B$2,-('results log'!$B$2*2))))))*E886),0))</f>
        <v>0</v>
      </c>
      <c r="U886">
        <f t="shared" si="27"/>
        <v>1</v>
      </c>
    </row>
    <row r="887" spans="8:21" ht="16" x14ac:dyDescent="0.2">
      <c r="H887" s="22"/>
      <c r="I887" s="22"/>
      <c r="J887" s="22"/>
      <c r="M887" s="17"/>
      <c r="N887" s="26">
        <f>((G887-1)*(1-(IF(H887="no",0,'results log'!$B$3)))+1)</f>
        <v>5.0000000000000044E-2</v>
      </c>
      <c r="O887" s="26">
        <f t="shared" si="28"/>
        <v>0</v>
      </c>
      <c r="P887" s="28">
        <f>IF(ISBLANK(M887),,IF(ISBLANK(F887),,(IF(M887="WON-EW",((((F887-1)*J887)*'results log'!$B$2)+('results log'!$B$2*(F887-1))),IF(M887="WON",((((F887-1)*J887)*'results log'!$B$2)+('results log'!$B$2*(F887-1))),IF(M887="PLACED",((((F887-1)*J887)*'results log'!$B$2)-'results log'!$B$2),IF(J887=0,-'results log'!$B$2,IF(J887=0,-'results log'!$B$2,-('results log'!$B$2*2)))))))*E887))</f>
        <v>0</v>
      </c>
      <c r="Q887" s="27">
        <f>IF(ISBLANK(M887),,IF(ISBLANK(G887),,(IF(M887="WON-EW",((((N887-1)*J887)*'results log'!$B$2)+('results log'!$B$2*(N887-1))),IF(M887="WON",((((N887-1)*J887)*'results log'!$B$2)+('results log'!$B$2*(N887-1))),IF(M887="PLACED",((((N887-1)*J887)*'results log'!$B$2)-'results log'!$B$2),IF(J887=0,-'results log'!$B$2,IF(J887=0,-'results log'!$B$2,-('results log'!$B$2*2)))))))*E887))</f>
        <v>0</v>
      </c>
      <c r="R887" s="27">
        <f>IF(ISBLANK(M887),,IF(U887&lt;&gt;1,((IF(M887="WON-EW",(((K887-1)*'results log'!$B$2)*(1-$B$3))+(((L887-1)*'results log'!$B$2)*(1-$B$3)),IF(M887="WON",(((K887-1)*'results log'!$B$2)*(1-$B$3)),IF(M887="PLACED",(((L887-1)*'results log'!$B$2)*(1-$B$3))-'results log'!$B$2,IF(J887=0,-'results log'!$B$2,-('results log'!$B$2*2))))))*E887),0))</f>
        <v>0</v>
      </c>
      <c r="U887">
        <f t="shared" si="27"/>
        <v>1</v>
      </c>
    </row>
    <row r="888" spans="8:21" ht="16" x14ac:dyDescent="0.2">
      <c r="H888" s="22"/>
      <c r="I888" s="22"/>
      <c r="J888" s="22"/>
      <c r="M888" s="17"/>
      <c r="N888" s="26">
        <f>((G888-1)*(1-(IF(H888="no",0,'results log'!$B$3)))+1)</f>
        <v>5.0000000000000044E-2</v>
      </c>
      <c r="O888" s="26">
        <f t="shared" si="28"/>
        <v>0</v>
      </c>
      <c r="P888" s="28">
        <f>IF(ISBLANK(M888),,IF(ISBLANK(F888),,(IF(M888="WON-EW",((((F888-1)*J888)*'results log'!$B$2)+('results log'!$B$2*(F888-1))),IF(M888="WON",((((F888-1)*J888)*'results log'!$B$2)+('results log'!$B$2*(F888-1))),IF(M888="PLACED",((((F888-1)*J888)*'results log'!$B$2)-'results log'!$B$2),IF(J888=0,-'results log'!$B$2,IF(J888=0,-'results log'!$B$2,-('results log'!$B$2*2)))))))*E888))</f>
        <v>0</v>
      </c>
      <c r="Q888" s="27">
        <f>IF(ISBLANK(M888),,IF(ISBLANK(G888),,(IF(M888="WON-EW",((((N888-1)*J888)*'results log'!$B$2)+('results log'!$B$2*(N888-1))),IF(M888="WON",((((N888-1)*J888)*'results log'!$B$2)+('results log'!$B$2*(N888-1))),IF(M888="PLACED",((((N888-1)*J888)*'results log'!$B$2)-'results log'!$B$2),IF(J888=0,-'results log'!$B$2,IF(J888=0,-'results log'!$B$2,-('results log'!$B$2*2)))))))*E888))</f>
        <v>0</v>
      </c>
      <c r="R888" s="27">
        <f>IF(ISBLANK(M888),,IF(U888&lt;&gt;1,((IF(M888="WON-EW",(((K888-1)*'results log'!$B$2)*(1-$B$3))+(((L888-1)*'results log'!$B$2)*(1-$B$3)),IF(M888="WON",(((K888-1)*'results log'!$B$2)*(1-$B$3)),IF(M888="PLACED",(((L888-1)*'results log'!$B$2)*(1-$B$3))-'results log'!$B$2,IF(J888=0,-'results log'!$B$2,-('results log'!$B$2*2))))))*E888),0))</f>
        <v>0</v>
      </c>
      <c r="U888">
        <f t="shared" si="27"/>
        <v>1</v>
      </c>
    </row>
    <row r="889" spans="8:21" ht="16" x14ac:dyDescent="0.2">
      <c r="H889" s="22"/>
      <c r="I889" s="22"/>
      <c r="J889" s="22"/>
      <c r="M889" s="17"/>
      <c r="N889" s="26">
        <f>((G889-1)*(1-(IF(H889="no",0,'results log'!$B$3)))+1)</f>
        <v>5.0000000000000044E-2</v>
      </c>
      <c r="O889" s="26">
        <f t="shared" si="28"/>
        <v>0</v>
      </c>
      <c r="P889" s="28">
        <f>IF(ISBLANK(M889),,IF(ISBLANK(F889),,(IF(M889="WON-EW",((((F889-1)*J889)*'results log'!$B$2)+('results log'!$B$2*(F889-1))),IF(M889="WON",((((F889-1)*J889)*'results log'!$B$2)+('results log'!$B$2*(F889-1))),IF(M889="PLACED",((((F889-1)*J889)*'results log'!$B$2)-'results log'!$B$2),IF(J889=0,-'results log'!$B$2,IF(J889=0,-'results log'!$B$2,-('results log'!$B$2*2)))))))*E889))</f>
        <v>0</v>
      </c>
      <c r="Q889" s="27">
        <f>IF(ISBLANK(M889),,IF(ISBLANK(G889),,(IF(M889="WON-EW",((((N889-1)*J889)*'results log'!$B$2)+('results log'!$B$2*(N889-1))),IF(M889="WON",((((N889-1)*J889)*'results log'!$B$2)+('results log'!$B$2*(N889-1))),IF(M889="PLACED",((((N889-1)*J889)*'results log'!$B$2)-'results log'!$B$2),IF(J889=0,-'results log'!$B$2,IF(J889=0,-'results log'!$B$2,-('results log'!$B$2*2)))))))*E889))</f>
        <v>0</v>
      </c>
      <c r="R889" s="27">
        <f>IF(ISBLANK(M889),,IF(U889&lt;&gt;1,((IF(M889="WON-EW",(((K889-1)*'results log'!$B$2)*(1-$B$3))+(((L889-1)*'results log'!$B$2)*(1-$B$3)),IF(M889="WON",(((K889-1)*'results log'!$B$2)*(1-$B$3)),IF(M889="PLACED",(((L889-1)*'results log'!$B$2)*(1-$B$3))-'results log'!$B$2,IF(J889=0,-'results log'!$B$2,-('results log'!$B$2*2))))))*E889),0))</f>
        <v>0</v>
      </c>
      <c r="U889">
        <f t="shared" si="27"/>
        <v>1</v>
      </c>
    </row>
    <row r="890" spans="8:21" ht="16" x14ac:dyDescent="0.2">
      <c r="H890" s="22"/>
      <c r="I890" s="22"/>
      <c r="J890" s="22"/>
      <c r="M890" s="17"/>
      <c r="N890" s="26">
        <f>((G890-1)*(1-(IF(H890="no",0,'results log'!$B$3)))+1)</f>
        <v>5.0000000000000044E-2</v>
      </c>
      <c r="O890" s="26">
        <f t="shared" si="28"/>
        <v>0</v>
      </c>
      <c r="P890" s="28">
        <f>IF(ISBLANK(M890),,IF(ISBLANK(F890),,(IF(M890="WON-EW",((((F890-1)*J890)*'results log'!$B$2)+('results log'!$B$2*(F890-1))),IF(M890="WON",((((F890-1)*J890)*'results log'!$B$2)+('results log'!$B$2*(F890-1))),IF(M890="PLACED",((((F890-1)*J890)*'results log'!$B$2)-'results log'!$B$2),IF(J890=0,-'results log'!$B$2,IF(J890=0,-'results log'!$B$2,-('results log'!$B$2*2)))))))*E890))</f>
        <v>0</v>
      </c>
      <c r="Q890" s="27">
        <f>IF(ISBLANK(M890),,IF(ISBLANK(G890),,(IF(M890="WON-EW",((((N890-1)*J890)*'results log'!$B$2)+('results log'!$B$2*(N890-1))),IF(M890="WON",((((N890-1)*J890)*'results log'!$B$2)+('results log'!$B$2*(N890-1))),IF(M890="PLACED",((((N890-1)*J890)*'results log'!$B$2)-'results log'!$B$2),IF(J890=0,-'results log'!$B$2,IF(J890=0,-'results log'!$B$2,-('results log'!$B$2*2)))))))*E890))</f>
        <v>0</v>
      </c>
      <c r="R890" s="27">
        <f>IF(ISBLANK(M890),,IF(U890&lt;&gt;1,((IF(M890="WON-EW",(((K890-1)*'results log'!$B$2)*(1-$B$3))+(((L890-1)*'results log'!$B$2)*(1-$B$3)),IF(M890="WON",(((K890-1)*'results log'!$B$2)*(1-$B$3)),IF(M890="PLACED",(((L890-1)*'results log'!$B$2)*(1-$B$3))-'results log'!$B$2,IF(J890=0,-'results log'!$B$2,-('results log'!$B$2*2))))))*E890),0))</f>
        <v>0</v>
      </c>
      <c r="U890">
        <f t="shared" si="27"/>
        <v>1</v>
      </c>
    </row>
    <row r="891" spans="8:21" ht="16" x14ac:dyDescent="0.2">
      <c r="H891" s="22"/>
      <c r="I891" s="22"/>
      <c r="J891" s="22"/>
      <c r="M891" s="17"/>
      <c r="N891" s="26">
        <f>((G891-1)*(1-(IF(H891="no",0,'results log'!$B$3)))+1)</f>
        <v>5.0000000000000044E-2</v>
      </c>
      <c r="O891" s="26">
        <f t="shared" si="28"/>
        <v>0</v>
      </c>
      <c r="P891" s="28">
        <f>IF(ISBLANK(M891),,IF(ISBLANK(F891),,(IF(M891="WON-EW",((((F891-1)*J891)*'results log'!$B$2)+('results log'!$B$2*(F891-1))),IF(M891="WON",((((F891-1)*J891)*'results log'!$B$2)+('results log'!$B$2*(F891-1))),IF(M891="PLACED",((((F891-1)*J891)*'results log'!$B$2)-'results log'!$B$2),IF(J891=0,-'results log'!$B$2,IF(J891=0,-'results log'!$B$2,-('results log'!$B$2*2)))))))*E891))</f>
        <v>0</v>
      </c>
      <c r="Q891" s="27">
        <f>IF(ISBLANK(M891),,IF(ISBLANK(G891),,(IF(M891="WON-EW",((((N891-1)*J891)*'results log'!$B$2)+('results log'!$B$2*(N891-1))),IF(M891="WON",((((N891-1)*J891)*'results log'!$B$2)+('results log'!$B$2*(N891-1))),IF(M891="PLACED",((((N891-1)*J891)*'results log'!$B$2)-'results log'!$B$2),IF(J891=0,-'results log'!$B$2,IF(J891=0,-'results log'!$B$2,-('results log'!$B$2*2)))))))*E891))</f>
        <v>0</v>
      </c>
      <c r="R891" s="27">
        <f>IF(ISBLANK(M891),,IF(U891&lt;&gt;1,((IF(M891="WON-EW",(((K891-1)*'results log'!$B$2)*(1-$B$3))+(((L891-1)*'results log'!$B$2)*(1-$B$3)),IF(M891="WON",(((K891-1)*'results log'!$B$2)*(1-$B$3)),IF(M891="PLACED",(((L891-1)*'results log'!$B$2)*(1-$B$3))-'results log'!$B$2,IF(J891=0,-'results log'!$B$2,-('results log'!$B$2*2))))))*E891),0))</f>
        <v>0</v>
      </c>
      <c r="U891">
        <f t="shared" si="27"/>
        <v>1</v>
      </c>
    </row>
    <row r="892" spans="8:21" ht="16" x14ac:dyDescent="0.2">
      <c r="H892" s="22"/>
      <c r="I892" s="22"/>
      <c r="J892" s="22"/>
      <c r="M892" s="17"/>
      <c r="N892" s="26">
        <f>((G892-1)*(1-(IF(H892="no",0,'results log'!$B$3)))+1)</f>
        <v>5.0000000000000044E-2</v>
      </c>
      <c r="O892" s="26">
        <f t="shared" si="28"/>
        <v>0</v>
      </c>
      <c r="P892" s="28">
        <f>IF(ISBLANK(M892),,IF(ISBLANK(F892),,(IF(M892="WON-EW",((((F892-1)*J892)*'results log'!$B$2)+('results log'!$B$2*(F892-1))),IF(M892="WON",((((F892-1)*J892)*'results log'!$B$2)+('results log'!$B$2*(F892-1))),IF(M892="PLACED",((((F892-1)*J892)*'results log'!$B$2)-'results log'!$B$2),IF(J892=0,-'results log'!$B$2,IF(J892=0,-'results log'!$B$2,-('results log'!$B$2*2)))))))*E892))</f>
        <v>0</v>
      </c>
      <c r="Q892" s="27">
        <f>IF(ISBLANK(M892),,IF(ISBLANK(G892),,(IF(M892="WON-EW",((((N892-1)*J892)*'results log'!$B$2)+('results log'!$B$2*(N892-1))),IF(M892="WON",((((N892-1)*J892)*'results log'!$B$2)+('results log'!$B$2*(N892-1))),IF(M892="PLACED",((((N892-1)*J892)*'results log'!$B$2)-'results log'!$B$2),IF(J892=0,-'results log'!$B$2,IF(J892=0,-'results log'!$B$2,-('results log'!$B$2*2)))))))*E892))</f>
        <v>0</v>
      </c>
      <c r="R892" s="27">
        <f>IF(ISBLANK(M892),,IF(U892&lt;&gt;1,((IF(M892="WON-EW",(((K892-1)*'results log'!$B$2)*(1-$B$3))+(((L892-1)*'results log'!$B$2)*(1-$B$3)),IF(M892="WON",(((K892-1)*'results log'!$B$2)*(1-$B$3)),IF(M892="PLACED",(((L892-1)*'results log'!$B$2)*(1-$B$3))-'results log'!$B$2,IF(J892=0,-'results log'!$B$2,-('results log'!$B$2*2))))))*E892),0))</f>
        <v>0</v>
      </c>
      <c r="U892">
        <f t="shared" si="27"/>
        <v>1</v>
      </c>
    </row>
    <row r="893" spans="8:21" ht="16" x14ac:dyDescent="0.2">
      <c r="H893" s="22"/>
      <c r="I893" s="22"/>
      <c r="J893" s="22"/>
      <c r="M893" s="17"/>
      <c r="N893" s="26">
        <f>((G893-1)*(1-(IF(H893="no",0,'results log'!$B$3)))+1)</f>
        <v>5.0000000000000044E-2</v>
      </c>
      <c r="O893" s="26">
        <f t="shared" si="28"/>
        <v>0</v>
      </c>
      <c r="P893" s="28">
        <f>IF(ISBLANK(M893),,IF(ISBLANK(F893),,(IF(M893="WON-EW",((((F893-1)*J893)*'results log'!$B$2)+('results log'!$B$2*(F893-1))),IF(M893="WON",((((F893-1)*J893)*'results log'!$B$2)+('results log'!$B$2*(F893-1))),IF(M893="PLACED",((((F893-1)*J893)*'results log'!$B$2)-'results log'!$B$2),IF(J893=0,-'results log'!$B$2,IF(J893=0,-'results log'!$B$2,-('results log'!$B$2*2)))))))*E893))</f>
        <v>0</v>
      </c>
      <c r="Q893" s="27">
        <f>IF(ISBLANK(M893),,IF(ISBLANK(G893),,(IF(M893="WON-EW",((((N893-1)*J893)*'results log'!$B$2)+('results log'!$B$2*(N893-1))),IF(M893="WON",((((N893-1)*J893)*'results log'!$B$2)+('results log'!$B$2*(N893-1))),IF(M893="PLACED",((((N893-1)*J893)*'results log'!$B$2)-'results log'!$B$2),IF(J893=0,-'results log'!$B$2,IF(J893=0,-'results log'!$B$2,-('results log'!$B$2*2)))))))*E893))</f>
        <v>0</v>
      </c>
      <c r="R893" s="27">
        <f>IF(ISBLANK(M893),,IF(U893&lt;&gt;1,((IF(M893="WON-EW",(((K893-1)*'results log'!$B$2)*(1-$B$3))+(((L893-1)*'results log'!$B$2)*(1-$B$3)),IF(M893="WON",(((K893-1)*'results log'!$B$2)*(1-$B$3)),IF(M893="PLACED",(((L893-1)*'results log'!$B$2)*(1-$B$3))-'results log'!$B$2,IF(J893=0,-'results log'!$B$2,-('results log'!$B$2*2))))))*E893),0))</f>
        <v>0</v>
      </c>
      <c r="U893">
        <f t="shared" si="27"/>
        <v>1</v>
      </c>
    </row>
    <row r="894" spans="8:21" ht="16" x14ac:dyDescent="0.2">
      <c r="H894" s="22"/>
      <c r="I894" s="22"/>
      <c r="J894" s="22"/>
      <c r="M894" s="17"/>
      <c r="N894" s="26">
        <f>((G894-1)*(1-(IF(H894="no",0,'results log'!$B$3)))+1)</f>
        <v>5.0000000000000044E-2</v>
      </c>
      <c r="O894" s="26">
        <f t="shared" si="28"/>
        <v>0</v>
      </c>
      <c r="P894" s="28">
        <f>IF(ISBLANK(M894),,IF(ISBLANK(F894),,(IF(M894="WON-EW",((((F894-1)*J894)*'results log'!$B$2)+('results log'!$B$2*(F894-1))),IF(M894="WON",((((F894-1)*J894)*'results log'!$B$2)+('results log'!$B$2*(F894-1))),IF(M894="PLACED",((((F894-1)*J894)*'results log'!$B$2)-'results log'!$B$2),IF(J894=0,-'results log'!$B$2,IF(J894=0,-'results log'!$B$2,-('results log'!$B$2*2)))))))*E894))</f>
        <v>0</v>
      </c>
      <c r="Q894" s="27">
        <f>IF(ISBLANK(M894),,IF(ISBLANK(G894),,(IF(M894="WON-EW",((((N894-1)*J894)*'results log'!$B$2)+('results log'!$B$2*(N894-1))),IF(M894="WON",((((N894-1)*J894)*'results log'!$B$2)+('results log'!$B$2*(N894-1))),IF(M894="PLACED",((((N894-1)*J894)*'results log'!$B$2)-'results log'!$B$2),IF(J894=0,-'results log'!$B$2,IF(J894=0,-'results log'!$B$2,-('results log'!$B$2*2)))))))*E894))</f>
        <v>0</v>
      </c>
      <c r="R894" s="27">
        <f>IF(ISBLANK(M894),,IF(U894&lt;&gt;1,((IF(M894="WON-EW",(((K894-1)*'results log'!$B$2)*(1-$B$3))+(((L894-1)*'results log'!$B$2)*(1-$B$3)),IF(M894="WON",(((K894-1)*'results log'!$B$2)*(1-$B$3)),IF(M894="PLACED",(((L894-1)*'results log'!$B$2)*(1-$B$3))-'results log'!$B$2,IF(J894=0,-'results log'!$B$2,-('results log'!$B$2*2))))))*E894),0))</f>
        <v>0</v>
      </c>
      <c r="U894">
        <f t="shared" si="27"/>
        <v>1</v>
      </c>
    </row>
    <row r="895" spans="8:21" ht="16" x14ac:dyDescent="0.2">
      <c r="H895" s="22"/>
      <c r="I895" s="22"/>
      <c r="J895" s="22"/>
      <c r="M895" s="17"/>
      <c r="N895" s="26">
        <f>((G895-1)*(1-(IF(H895="no",0,'results log'!$B$3)))+1)</f>
        <v>5.0000000000000044E-2</v>
      </c>
      <c r="O895" s="26">
        <f t="shared" si="28"/>
        <v>0</v>
      </c>
      <c r="P895" s="28">
        <f>IF(ISBLANK(M895),,IF(ISBLANK(F895),,(IF(M895="WON-EW",((((F895-1)*J895)*'results log'!$B$2)+('results log'!$B$2*(F895-1))),IF(M895="WON",((((F895-1)*J895)*'results log'!$B$2)+('results log'!$B$2*(F895-1))),IF(M895="PLACED",((((F895-1)*J895)*'results log'!$B$2)-'results log'!$B$2),IF(J895=0,-'results log'!$B$2,IF(J895=0,-'results log'!$B$2,-('results log'!$B$2*2)))))))*E895))</f>
        <v>0</v>
      </c>
      <c r="Q895" s="27">
        <f>IF(ISBLANK(M895),,IF(ISBLANK(G895),,(IF(M895="WON-EW",((((N895-1)*J895)*'results log'!$B$2)+('results log'!$B$2*(N895-1))),IF(M895="WON",((((N895-1)*J895)*'results log'!$B$2)+('results log'!$B$2*(N895-1))),IF(M895="PLACED",((((N895-1)*J895)*'results log'!$B$2)-'results log'!$B$2),IF(J895=0,-'results log'!$B$2,IF(J895=0,-'results log'!$B$2,-('results log'!$B$2*2)))))))*E895))</f>
        <v>0</v>
      </c>
      <c r="R895" s="27">
        <f>IF(ISBLANK(M895),,IF(U895&lt;&gt;1,((IF(M895="WON-EW",(((K895-1)*'results log'!$B$2)*(1-$B$3))+(((L895-1)*'results log'!$B$2)*(1-$B$3)),IF(M895="WON",(((K895-1)*'results log'!$B$2)*(1-$B$3)),IF(M895="PLACED",(((L895-1)*'results log'!$B$2)*(1-$B$3))-'results log'!$B$2,IF(J895=0,-'results log'!$B$2,-('results log'!$B$2*2))))))*E895),0))</f>
        <v>0</v>
      </c>
      <c r="U895">
        <f t="shared" si="27"/>
        <v>1</v>
      </c>
    </row>
    <row r="896" spans="8:21" ht="16" x14ac:dyDescent="0.2">
      <c r="H896" s="22"/>
      <c r="I896" s="22"/>
      <c r="J896" s="22"/>
      <c r="M896" s="17"/>
      <c r="N896" s="26">
        <f>((G896-1)*(1-(IF(H896="no",0,'results log'!$B$3)))+1)</f>
        <v>5.0000000000000044E-2</v>
      </c>
      <c r="O896" s="26">
        <f t="shared" si="28"/>
        <v>0</v>
      </c>
      <c r="P896" s="28">
        <f>IF(ISBLANK(M896),,IF(ISBLANK(F896),,(IF(M896="WON-EW",((((F896-1)*J896)*'results log'!$B$2)+('results log'!$B$2*(F896-1))),IF(M896="WON",((((F896-1)*J896)*'results log'!$B$2)+('results log'!$B$2*(F896-1))),IF(M896="PLACED",((((F896-1)*J896)*'results log'!$B$2)-'results log'!$B$2),IF(J896=0,-'results log'!$B$2,IF(J896=0,-'results log'!$B$2,-('results log'!$B$2*2)))))))*E896))</f>
        <v>0</v>
      </c>
      <c r="Q896" s="27">
        <f>IF(ISBLANK(M896),,IF(ISBLANK(G896),,(IF(M896="WON-EW",((((N896-1)*J896)*'results log'!$B$2)+('results log'!$B$2*(N896-1))),IF(M896="WON",((((N896-1)*J896)*'results log'!$B$2)+('results log'!$B$2*(N896-1))),IF(M896="PLACED",((((N896-1)*J896)*'results log'!$B$2)-'results log'!$B$2),IF(J896=0,-'results log'!$B$2,IF(J896=0,-'results log'!$B$2,-('results log'!$B$2*2)))))))*E896))</f>
        <v>0</v>
      </c>
      <c r="R896" s="27">
        <f>IF(ISBLANK(M896),,IF(U896&lt;&gt;1,((IF(M896="WON-EW",(((K896-1)*'results log'!$B$2)*(1-$B$3))+(((L896-1)*'results log'!$B$2)*(1-$B$3)),IF(M896="WON",(((K896-1)*'results log'!$B$2)*(1-$B$3)),IF(M896="PLACED",(((L896-1)*'results log'!$B$2)*(1-$B$3))-'results log'!$B$2,IF(J896=0,-'results log'!$B$2,-('results log'!$B$2*2))))))*E896),0))</f>
        <v>0</v>
      </c>
      <c r="U896">
        <f t="shared" si="27"/>
        <v>1</v>
      </c>
    </row>
    <row r="897" spans="8:21" ht="16" x14ac:dyDescent="0.2">
      <c r="H897" s="22"/>
      <c r="I897" s="22"/>
      <c r="J897" s="22"/>
      <c r="M897" s="17"/>
      <c r="N897" s="26">
        <f>((G897-1)*(1-(IF(H897="no",0,'results log'!$B$3)))+1)</f>
        <v>5.0000000000000044E-2</v>
      </c>
      <c r="O897" s="26">
        <f t="shared" si="28"/>
        <v>0</v>
      </c>
      <c r="P897" s="28">
        <f>IF(ISBLANK(M897),,IF(ISBLANK(F897),,(IF(M897="WON-EW",((((F897-1)*J897)*'results log'!$B$2)+('results log'!$B$2*(F897-1))),IF(M897="WON",((((F897-1)*J897)*'results log'!$B$2)+('results log'!$B$2*(F897-1))),IF(M897="PLACED",((((F897-1)*J897)*'results log'!$B$2)-'results log'!$B$2),IF(J897=0,-'results log'!$B$2,IF(J897=0,-'results log'!$B$2,-('results log'!$B$2*2)))))))*E897))</f>
        <v>0</v>
      </c>
      <c r="Q897" s="27">
        <f>IF(ISBLANK(M897),,IF(ISBLANK(G897),,(IF(M897="WON-EW",((((N897-1)*J897)*'results log'!$B$2)+('results log'!$B$2*(N897-1))),IF(M897="WON",((((N897-1)*J897)*'results log'!$B$2)+('results log'!$B$2*(N897-1))),IF(M897="PLACED",((((N897-1)*J897)*'results log'!$B$2)-'results log'!$B$2),IF(J897=0,-'results log'!$B$2,IF(J897=0,-'results log'!$B$2,-('results log'!$B$2*2)))))))*E897))</f>
        <v>0</v>
      </c>
      <c r="R897" s="27">
        <f>IF(ISBLANK(M897),,IF(U897&lt;&gt;1,((IF(M897="WON-EW",(((K897-1)*'results log'!$B$2)*(1-$B$3))+(((L897-1)*'results log'!$B$2)*(1-$B$3)),IF(M897="WON",(((K897-1)*'results log'!$B$2)*(1-$B$3)),IF(M897="PLACED",(((L897-1)*'results log'!$B$2)*(1-$B$3))-'results log'!$B$2,IF(J897=0,-'results log'!$B$2,-('results log'!$B$2*2))))))*E897),0))</f>
        <v>0</v>
      </c>
      <c r="U897">
        <f t="shared" si="27"/>
        <v>1</v>
      </c>
    </row>
    <row r="898" spans="8:21" ht="16" x14ac:dyDescent="0.2">
      <c r="H898" s="22"/>
      <c r="I898" s="22"/>
      <c r="J898" s="22"/>
      <c r="M898" s="17"/>
      <c r="N898" s="26">
        <f>((G898-1)*(1-(IF(H898="no",0,'results log'!$B$3)))+1)</f>
        <v>5.0000000000000044E-2</v>
      </c>
      <c r="O898" s="26">
        <f t="shared" si="28"/>
        <v>0</v>
      </c>
      <c r="P898" s="28">
        <f>IF(ISBLANK(M898),,IF(ISBLANK(F898),,(IF(M898="WON-EW",((((F898-1)*J898)*'results log'!$B$2)+('results log'!$B$2*(F898-1))),IF(M898="WON",((((F898-1)*J898)*'results log'!$B$2)+('results log'!$B$2*(F898-1))),IF(M898="PLACED",((((F898-1)*J898)*'results log'!$B$2)-'results log'!$B$2),IF(J898=0,-'results log'!$B$2,IF(J898=0,-'results log'!$B$2,-('results log'!$B$2*2)))))))*E898))</f>
        <v>0</v>
      </c>
      <c r="Q898" s="27">
        <f>IF(ISBLANK(M898),,IF(ISBLANK(G898),,(IF(M898="WON-EW",((((N898-1)*J898)*'results log'!$B$2)+('results log'!$B$2*(N898-1))),IF(M898="WON",((((N898-1)*J898)*'results log'!$B$2)+('results log'!$B$2*(N898-1))),IF(M898="PLACED",((((N898-1)*J898)*'results log'!$B$2)-'results log'!$B$2),IF(J898=0,-'results log'!$B$2,IF(J898=0,-'results log'!$B$2,-('results log'!$B$2*2)))))))*E898))</f>
        <v>0</v>
      </c>
      <c r="R898" s="27">
        <f>IF(ISBLANK(M898),,IF(U898&lt;&gt;1,((IF(M898="WON-EW",(((K898-1)*'results log'!$B$2)*(1-$B$3))+(((L898-1)*'results log'!$B$2)*(1-$B$3)),IF(M898="WON",(((K898-1)*'results log'!$B$2)*(1-$B$3)),IF(M898="PLACED",(((L898-1)*'results log'!$B$2)*(1-$B$3))-'results log'!$B$2,IF(J898=0,-'results log'!$B$2,-('results log'!$B$2*2))))))*E898),0))</f>
        <v>0</v>
      </c>
      <c r="U898">
        <f t="shared" si="27"/>
        <v>1</v>
      </c>
    </row>
    <row r="899" spans="8:21" ht="16" x14ac:dyDescent="0.2">
      <c r="H899" s="22"/>
      <c r="I899" s="22"/>
      <c r="J899" s="22"/>
      <c r="M899" s="17"/>
      <c r="N899" s="26">
        <f>((G899-1)*(1-(IF(H899="no",0,'results log'!$B$3)))+1)</f>
        <v>5.0000000000000044E-2</v>
      </c>
      <c r="O899" s="26">
        <f t="shared" si="28"/>
        <v>0</v>
      </c>
      <c r="P899" s="28">
        <f>IF(ISBLANK(M899),,IF(ISBLANK(F899),,(IF(M899="WON-EW",((((F899-1)*J899)*'results log'!$B$2)+('results log'!$B$2*(F899-1))),IF(M899="WON",((((F899-1)*J899)*'results log'!$B$2)+('results log'!$B$2*(F899-1))),IF(M899="PLACED",((((F899-1)*J899)*'results log'!$B$2)-'results log'!$B$2),IF(J899=0,-'results log'!$B$2,IF(J899=0,-'results log'!$B$2,-('results log'!$B$2*2)))))))*E899))</f>
        <v>0</v>
      </c>
      <c r="Q899" s="27">
        <f>IF(ISBLANK(M899),,IF(ISBLANK(G899),,(IF(M899="WON-EW",((((N899-1)*J899)*'results log'!$B$2)+('results log'!$B$2*(N899-1))),IF(M899="WON",((((N899-1)*J899)*'results log'!$B$2)+('results log'!$B$2*(N899-1))),IF(M899="PLACED",((((N899-1)*J899)*'results log'!$B$2)-'results log'!$B$2),IF(J899=0,-'results log'!$B$2,IF(J899=0,-'results log'!$B$2,-('results log'!$B$2*2)))))))*E899))</f>
        <v>0</v>
      </c>
      <c r="R899" s="27">
        <f>IF(ISBLANK(M899),,IF(U899&lt;&gt;1,((IF(M899="WON-EW",(((K899-1)*'results log'!$B$2)*(1-$B$3))+(((L899-1)*'results log'!$B$2)*(1-$B$3)),IF(M899="WON",(((K899-1)*'results log'!$B$2)*(1-$B$3)),IF(M899="PLACED",(((L899-1)*'results log'!$B$2)*(1-$B$3))-'results log'!$B$2,IF(J899=0,-'results log'!$B$2,-('results log'!$B$2*2))))))*E899),0))</f>
        <v>0</v>
      </c>
      <c r="U899">
        <f t="shared" si="27"/>
        <v>1</v>
      </c>
    </row>
    <row r="900" spans="8:21" ht="16" x14ac:dyDescent="0.2">
      <c r="H900" s="22"/>
      <c r="I900" s="22"/>
      <c r="J900" s="22"/>
      <c r="M900" s="17"/>
      <c r="N900" s="26">
        <f>((G900-1)*(1-(IF(H900="no",0,'results log'!$B$3)))+1)</f>
        <v>5.0000000000000044E-2</v>
      </c>
      <c r="O900" s="26">
        <f t="shared" si="28"/>
        <v>0</v>
      </c>
      <c r="P900" s="28">
        <f>IF(ISBLANK(M900),,IF(ISBLANK(F900),,(IF(M900="WON-EW",((((F900-1)*J900)*'results log'!$B$2)+('results log'!$B$2*(F900-1))),IF(M900="WON",((((F900-1)*J900)*'results log'!$B$2)+('results log'!$B$2*(F900-1))),IF(M900="PLACED",((((F900-1)*J900)*'results log'!$B$2)-'results log'!$B$2),IF(J900=0,-'results log'!$B$2,IF(J900=0,-'results log'!$B$2,-('results log'!$B$2*2)))))))*E900))</f>
        <v>0</v>
      </c>
      <c r="Q900" s="27">
        <f>IF(ISBLANK(M900),,IF(ISBLANK(G900),,(IF(M900="WON-EW",((((N900-1)*J900)*'results log'!$B$2)+('results log'!$B$2*(N900-1))),IF(M900="WON",((((N900-1)*J900)*'results log'!$B$2)+('results log'!$B$2*(N900-1))),IF(M900="PLACED",((((N900-1)*J900)*'results log'!$B$2)-'results log'!$B$2),IF(J900=0,-'results log'!$B$2,IF(J900=0,-'results log'!$B$2,-('results log'!$B$2*2)))))))*E900))</f>
        <v>0</v>
      </c>
      <c r="R900" s="27">
        <f>IF(ISBLANK(M900),,IF(U900&lt;&gt;1,((IF(M900="WON-EW",(((K900-1)*'results log'!$B$2)*(1-$B$3))+(((L900-1)*'results log'!$B$2)*(1-$B$3)),IF(M900="WON",(((K900-1)*'results log'!$B$2)*(1-$B$3)),IF(M900="PLACED",(((L900-1)*'results log'!$B$2)*(1-$B$3))-'results log'!$B$2,IF(J900=0,-'results log'!$B$2,-('results log'!$B$2*2))))))*E900),0))</f>
        <v>0</v>
      </c>
      <c r="U900">
        <f t="shared" si="27"/>
        <v>1</v>
      </c>
    </row>
    <row r="901" spans="8:21" ht="16" x14ac:dyDescent="0.2">
      <c r="H901" s="22"/>
      <c r="I901" s="22"/>
      <c r="J901" s="22"/>
      <c r="M901" s="17"/>
      <c r="N901" s="26">
        <f>((G901-1)*(1-(IF(H901="no",0,'results log'!$B$3)))+1)</f>
        <v>5.0000000000000044E-2</v>
      </c>
      <c r="O901" s="26">
        <f t="shared" si="28"/>
        <v>0</v>
      </c>
      <c r="P901" s="28">
        <f>IF(ISBLANK(M901),,IF(ISBLANK(F901),,(IF(M901="WON-EW",((((F901-1)*J901)*'results log'!$B$2)+('results log'!$B$2*(F901-1))),IF(M901="WON",((((F901-1)*J901)*'results log'!$B$2)+('results log'!$B$2*(F901-1))),IF(M901="PLACED",((((F901-1)*J901)*'results log'!$B$2)-'results log'!$B$2),IF(J901=0,-'results log'!$B$2,IF(J901=0,-'results log'!$B$2,-('results log'!$B$2*2)))))))*E901))</f>
        <v>0</v>
      </c>
      <c r="Q901" s="27">
        <f>IF(ISBLANK(M901),,IF(ISBLANK(G901),,(IF(M901="WON-EW",((((N901-1)*J901)*'results log'!$B$2)+('results log'!$B$2*(N901-1))),IF(M901="WON",((((N901-1)*J901)*'results log'!$B$2)+('results log'!$B$2*(N901-1))),IF(M901="PLACED",((((N901-1)*J901)*'results log'!$B$2)-'results log'!$B$2),IF(J901=0,-'results log'!$B$2,IF(J901=0,-'results log'!$B$2,-('results log'!$B$2*2)))))))*E901))</f>
        <v>0</v>
      </c>
      <c r="R901" s="27">
        <f>IF(ISBLANK(M901),,IF(U901&lt;&gt;1,((IF(M901="WON-EW",(((K901-1)*'results log'!$B$2)*(1-$B$3))+(((L901-1)*'results log'!$B$2)*(1-$B$3)),IF(M901="WON",(((K901-1)*'results log'!$B$2)*(1-$B$3)),IF(M901="PLACED",(((L901-1)*'results log'!$B$2)*(1-$B$3))-'results log'!$B$2,IF(J901=0,-'results log'!$B$2,-('results log'!$B$2*2))))))*E901),0))</f>
        <v>0</v>
      </c>
      <c r="U901">
        <f t="shared" si="27"/>
        <v>1</v>
      </c>
    </row>
    <row r="902" spans="8:21" ht="16" x14ac:dyDescent="0.2">
      <c r="H902" s="22"/>
      <c r="I902" s="22"/>
      <c r="J902" s="22"/>
      <c r="M902" s="17"/>
      <c r="N902" s="26">
        <f>((G902-1)*(1-(IF(H902="no",0,'results log'!$B$3)))+1)</f>
        <v>5.0000000000000044E-2</v>
      </c>
      <c r="O902" s="26">
        <f t="shared" si="28"/>
        <v>0</v>
      </c>
      <c r="P902" s="28">
        <f>IF(ISBLANK(M902),,IF(ISBLANK(F902),,(IF(M902="WON-EW",((((F902-1)*J902)*'results log'!$B$2)+('results log'!$B$2*(F902-1))),IF(M902="WON",((((F902-1)*J902)*'results log'!$B$2)+('results log'!$B$2*(F902-1))),IF(M902="PLACED",((((F902-1)*J902)*'results log'!$B$2)-'results log'!$B$2),IF(J902=0,-'results log'!$B$2,IF(J902=0,-'results log'!$B$2,-('results log'!$B$2*2)))))))*E902))</f>
        <v>0</v>
      </c>
      <c r="Q902" s="27">
        <f>IF(ISBLANK(M902),,IF(ISBLANK(G902),,(IF(M902="WON-EW",((((N902-1)*J902)*'results log'!$B$2)+('results log'!$B$2*(N902-1))),IF(M902="WON",((((N902-1)*J902)*'results log'!$B$2)+('results log'!$B$2*(N902-1))),IF(M902="PLACED",((((N902-1)*J902)*'results log'!$B$2)-'results log'!$B$2),IF(J902=0,-'results log'!$B$2,IF(J902=0,-'results log'!$B$2,-('results log'!$B$2*2)))))))*E902))</f>
        <v>0</v>
      </c>
      <c r="R902" s="27">
        <f>IF(ISBLANK(M902),,IF(U902&lt;&gt;1,((IF(M902="WON-EW",(((K902-1)*'results log'!$B$2)*(1-$B$3))+(((L902-1)*'results log'!$B$2)*(1-$B$3)),IF(M902="WON",(((K902-1)*'results log'!$B$2)*(1-$B$3)),IF(M902="PLACED",(((L902-1)*'results log'!$B$2)*(1-$B$3))-'results log'!$B$2,IF(J902=0,-'results log'!$B$2,-('results log'!$B$2*2))))))*E902),0))</f>
        <v>0</v>
      </c>
      <c r="U902">
        <f t="shared" si="27"/>
        <v>1</v>
      </c>
    </row>
    <row r="903" spans="8:21" ht="16" x14ac:dyDescent="0.2">
      <c r="H903" s="22"/>
      <c r="I903" s="22"/>
      <c r="J903" s="22"/>
      <c r="M903" s="17"/>
      <c r="N903" s="26">
        <f>((G903-1)*(1-(IF(H903="no",0,'results log'!$B$3)))+1)</f>
        <v>5.0000000000000044E-2</v>
      </c>
      <c r="O903" s="26">
        <f t="shared" si="28"/>
        <v>0</v>
      </c>
      <c r="P903" s="28">
        <f>IF(ISBLANK(M903),,IF(ISBLANK(F903),,(IF(M903="WON-EW",((((F903-1)*J903)*'results log'!$B$2)+('results log'!$B$2*(F903-1))),IF(M903="WON",((((F903-1)*J903)*'results log'!$B$2)+('results log'!$B$2*(F903-1))),IF(M903="PLACED",((((F903-1)*J903)*'results log'!$B$2)-'results log'!$B$2),IF(J903=0,-'results log'!$B$2,IF(J903=0,-'results log'!$B$2,-('results log'!$B$2*2)))))))*E903))</f>
        <v>0</v>
      </c>
      <c r="Q903" s="27">
        <f>IF(ISBLANK(M903),,IF(ISBLANK(G903),,(IF(M903="WON-EW",((((N903-1)*J903)*'results log'!$B$2)+('results log'!$B$2*(N903-1))),IF(M903="WON",((((N903-1)*J903)*'results log'!$B$2)+('results log'!$B$2*(N903-1))),IF(M903="PLACED",((((N903-1)*J903)*'results log'!$B$2)-'results log'!$B$2),IF(J903=0,-'results log'!$B$2,IF(J903=0,-'results log'!$B$2,-('results log'!$B$2*2)))))))*E903))</f>
        <v>0</v>
      </c>
      <c r="R903" s="27">
        <f>IF(ISBLANK(M903),,IF(U903&lt;&gt;1,((IF(M903="WON-EW",(((K903-1)*'results log'!$B$2)*(1-$B$3))+(((L903-1)*'results log'!$B$2)*(1-$B$3)),IF(M903="WON",(((K903-1)*'results log'!$B$2)*(1-$B$3)),IF(M903="PLACED",(((L903-1)*'results log'!$B$2)*(1-$B$3))-'results log'!$B$2,IF(J903=0,-'results log'!$B$2,-('results log'!$B$2*2))))))*E903),0))</f>
        <v>0</v>
      </c>
      <c r="U903">
        <f t="shared" si="27"/>
        <v>1</v>
      </c>
    </row>
    <row r="904" spans="8:21" ht="16" x14ac:dyDescent="0.2">
      <c r="H904" s="22"/>
      <c r="I904" s="22"/>
      <c r="J904" s="22"/>
      <c r="M904" s="17"/>
      <c r="N904" s="26">
        <f>((G904-1)*(1-(IF(H904="no",0,'results log'!$B$3)))+1)</f>
        <v>5.0000000000000044E-2</v>
      </c>
      <c r="O904" s="26">
        <f t="shared" si="28"/>
        <v>0</v>
      </c>
      <c r="P904" s="28">
        <f>IF(ISBLANK(M904),,IF(ISBLANK(F904),,(IF(M904="WON-EW",((((F904-1)*J904)*'results log'!$B$2)+('results log'!$B$2*(F904-1))),IF(M904="WON",((((F904-1)*J904)*'results log'!$B$2)+('results log'!$B$2*(F904-1))),IF(M904="PLACED",((((F904-1)*J904)*'results log'!$B$2)-'results log'!$B$2),IF(J904=0,-'results log'!$B$2,IF(J904=0,-'results log'!$B$2,-('results log'!$B$2*2)))))))*E904))</f>
        <v>0</v>
      </c>
      <c r="Q904" s="27">
        <f>IF(ISBLANK(M904),,IF(ISBLANK(G904),,(IF(M904="WON-EW",((((N904-1)*J904)*'results log'!$B$2)+('results log'!$B$2*(N904-1))),IF(M904="WON",((((N904-1)*J904)*'results log'!$B$2)+('results log'!$B$2*(N904-1))),IF(M904="PLACED",((((N904-1)*J904)*'results log'!$B$2)-'results log'!$B$2),IF(J904=0,-'results log'!$B$2,IF(J904=0,-'results log'!$B$2,-('results log'!$B$2*2)))))))*E904))</f>
        <v>0</v>
      </c>
      <c r="R904" s="27">
        <f>IF(ISBLANK(M904),,IF(U904&lt;&gt;1,((IF(M904="WON-EW",(((K904-1)*'results log'!$B$2)*(1-$B$3))+(((L904-1)*'results log'!$B$2)*(1-$B$3)),IF(M904="WON",(((K904-1)*'results log'!$B$2)*(1-$B$3)),IF(M904="PLACED",(((L904-1)*'results log'!$B$2)*(1-$B$3))-'results log'!$B$2,IF(J904=0,-'results log'!$B$2,-('results log'!$B$2*2))))))*E904),0))</f>
        <v>0</v>
      </c>
      <c r="U904">
        <f t="shared" si="27"/>
        <v>1</v>
      </c>
    </row>
    <row r="905" spans="8:21" ht="16" x14ac:dyDescent="0.2">
      <c r="H905" s="22"/>
      <c r="I905" s="22"/>
      <c r="J905" s="22"/>
      <c r="M905" s="17"/>
      <c r="N905" s="26">
        <f>((G905-1)*(1-(IF(H905="no",0,'results log'!$B$3)))+1)</f>
        <v>5.0000000000000044E-2</v>
      </c>
      <c r="O905" s="26">
        <f t="shared" si="28"/>
        <v>0</v>
      </c>
      <c r="P905" s="28">
        <f>IF(ISBLANK(M905),,IF(ISBLANK(F905),,(IF(M905="WON-EW",((((F905-1)*J905)*'results log'!$B$2)+('results log'!$B$2*(F905-1))),IF(M905="WON",((((F905-1)*J905)*'results log'!$B$2)+('results log'!$B$2*(F905-1))),IF(M905="PLACED",((((F905-1)*J905)*'results log'!$B$2)-'results log'!$B$2),IF(J905=0,-'results log'!$B$2,IF(J905=0,-'results log'!$B$2,-('results log'!$B$2*2)))))))*E905))</f>
        <v>0</v>
      </c>
      <c r="Q905" s="27">
        <f>IF(ISBLANK(M905),,IF(ISBLANK(G905),,(IF(M905="WON-EW",((((N905-1)*J905)*'results log'!$B$2)+('results log'!$B$2*(N905-1))),IF(M905="WON",((((N905-1)*J905)*'results log'!$B$2)+('results log'!$B$2*(N905-1))),IF(M905="PLACED",((((N905-1)*J905)*'results log'!$B$2)-'results log'!$B$2),IF(J905=0,-'results log'!$B$2,IF(J905=0,-'results log'!$B$2,-('results log'!$B$2*2)))))))*E905))</f>
        <v>0</v>
      </c>
      <c r="R905" s="27">
        <f>IF(ISBLANK(M905),,IF(U905&lt;&gt;1,((IF(M905="WON-EW",(((K905-1)*'results log'!$B$2)*(1-$B$3))+(((L905-1)*'results log'!$B$2)*(1-$B$3)),IF(M905="WON",(((K905-1)*'results log'!$B$2)*(1-$B$3)),IF(M905="PLACED",(((L905-1)*'results log'!$B$2)*(1-$B$3))-'results log'!$B$2,IF(J905=0,-'results log'!$B$2,-('results log'!$B$2*2))))))*E905),0))</f>
        <v>0</v>
      </c>
      <c r="U905">
        <f t="shared" ref="U905:U968" si="29">IF(ISBLANK(K905),1,IF(ISBLANK(L905),2,99))</f>
        <v>1</v>
      </c>
    </row>
    <row r="906" spans="8:21" ht="16" x14ac:dyDescent="0.2">
      <c r="H906" s="22"/>
      <c r="I906" s="22"/>
      <c r="J906" s="22"/>
      <c r="M906" s="17"/>
      <c r="N906" s="26">
        <f>((G906-1)*(1-(IF(H906="no",0,'results log'!$B$3)))+1)</f>
        <v>5.0000000000000044E-2</v>
      </c>
      <c r="O906" s="26">
        <f t="shared" si="28"/>
        <v>0</v>
      </c>
      <c r="P906" s="28">
        <f>IF(ISBLANK(M906),,IF(ISBLANK(F906),,(IF(M906="WON-EW",((((F906-1)*J906)*'results log'!$B$2)+('results log'!$B$2*(F906-1))),IF(M906="WON",((((F906-1)*J906)*'results log'!$B$2)+('results log'!$B$2*(F906-1))),IF(M906="PLACED",((((F906-1)*J906)*'results log'!$B$2)-'results log'!$B$2),IF(J906=0,-'results log'!$B$2,IF(J906=0,-'results log'!$B$2,-('results log'!$B$2*2)))))))*E906))</f>
        <v>0</v>
      </c>
      <c r="Q906" s="27">
        <f>IF(ISBLANK(M906),,IF(ISBLANK(G906),,(IF(M906="WON-EW",((((N906-1)*J906)*'results log'!$B$2)+('results log'!$B$2*(N906-1))),IF(M906="WON",((((N906-1)*J906)*'results log'!$B$2)+('results log'!$B$2*(N906-1))),IF(M906="PLACED",((((N906-1)*J906)*'results log'!$B$2)-'results log'!$B$2),IF(J906=0,-'results log'!$B$2,IF(J906=0,-'results log'!$B$2,-('results log'!$B$2*2)))))))*E906))</f>
        <v>0</v>
      </c>
      <c r="R906" s="27">
        <f>IF(ISBLANK(M906),,IF(U906&lt;&gt;1,((IF(M906="WON-EW",(((K906-1)*'results log'!$B$2)*(1-$B$3))+(((L906-1)*'results log'!$B$2)*(1-$B$3)),IF(M906="WON",(((K906-1)*'results log'!$B$2)*(1-$B$3)),IF(M906="PLACED",(((L906-1)*'results log'!$B$2)*(1-$B$3))-'results log'!$B$2,IF(J906=0,-'results log'!$B$2,-('results log'!$B$2*2))))))*E906),0))</f>
        <v>0</v>
      </c>
      <c r="U906">
        <f t="shared" si="29"/>
        <v>1</v>
      </c>
    </row>
    <row r="907" spans="8:21" ht="16" x14ac:dyDescent="0.2">
      <c r="H907" s="22"/>
      <c r="I907" s="22"/>
      <c r="J907" s="22"/>
      <c r="M907" s="17"/>
      <c r="N907" s="26">
        <f>((G907-1)*(1-(IF(H907="no",0,'results log'!$B$3)))+1)</f>
        <v>5.0000000000000044E-2</v>
      </c>
      <c r="O907" s="26">
        <f t="shared" si="28"/>
        <v>0</v>
      </c>
      <c r="P907" s="28">
        <f>IF(ISBLANK(M907),,IF(ISBLANK(F907),,(IF(M907="WON-EW",((((F907-1)*J907)*'results log'!$B$2)+('results log'!$B$2*(F907-1))),IF(M907="WON",((((F907-1)*J907)*'results log'!$B$2)+('results log'!$B$2*(F907-1))),IF(M907="PLACED",((((F907-1)*J907)*'results log'!$B$2)-'results log'!$B$2),IF(J907=0,-'results log'!$B$2,IF(J907=0,-'results log'!$B$2,-('results log'!$B$2*2)))))))*E907))</f>
        <v>0</v>
      </c>
      <c r="Q907" s="27">
        <f>IF(ISBLANK(M907),,IF(ISBLANK(G907),,(IF(M907="WON-EW",((((N907-1)*J907)*'results log'!$B$2)+('results log'!$B$2*(N907-1))),IF(M907="WON",((((N907-1)*J907)*'results log'!$B$2)+('results log'!$B$2*(N907-1))),IF(M907="PLACED",((((N907-1)*J907)*'results log'!$B$2)-'results log'!$B$2),IF(J907=0,-'results log'!$B$2,IF(J907=0,-'results log'!$B$2,-('results log'!$B$2*2)))))))*E907))</f>
        <v>0</v>
      </c>
      <c r="R907" s="27">
        <f>IF(ISBLANK(M907),,IF(U907&lt;&gt;1,((IF(M907="WON-EW",(((K907-1)*'results log'!$B$2)*(1-$B$3))+(((L907-1)*'results log'!$B$2)*(1-$B$3)),IF(M907="WON",(((K907-1)*'results log'!$B$2)*(1-$B$3)),IF(M907="PLACED",(((L907-1)*'results log'!$B$2)*(1-$B$3))-'results log'!$B$2,IF(J907=0,-'results log'!$B$2,-('results log'!$B$2*2))))))*E907),0))</f>
        <v>0</v>
      </c>
      <c r="U907">
        <f t="shared" si="29"/>
        <v>1</v>
      </c>
    </row>
    <row r="908" spans="8:21" ht="16" x14ac:dyDescent="0.2">
      <c r="H908" s="22"/>
      <c r="I908" s="22"/>
      <c r="J908" s="22"/>
      <c r="M908" s="17"/>
      <c r="N908" s="26">
        <f>((G908-1)*(1-(IF(H908="no",0,'results log'!$B$3)))+1)</f>
        <v>5.0000000000000044E-2</v>
      </c>
      <c r="O908" s="26">
        <f t="shared" si="28"/>
        <v>0</v>
      </c>
      <c r="P908" s="28">
        <f>IF(ISBLANK(M908),,IF(ISBLANK(F908),,(IF(M908="WON-EW",((((F908-1)*J908)*'results log'!$B$2)+('results log'!$B$2*(F908-1))),IF(M908="WON",((((F908-1)*J908)*'results log'!$B$2)+('results log'!$B$2*(F908-1))),IF(M908="PLACED",((((F908-1)*J908)*'results log'!$B$2)-'results log'!$B$2),IF(J908=0,-'results log'!$B$2,IF(J908=0,-'results log'!$B$2,-('results log'!$B$2*2)))))))*E908))</f>
        <v>0</v>
      </c>
      <c r="Q908" s="27">
        <f>IF(ISBLANK(M908),,IF(ISBLANK(G908),,(IF(M908="WON-EW",((((N908-1)*J908)*'results log'!$B$2)+('results log'!$B$2*(N908-1))),IF(M908="WON",((((N908-1)*J908)*'results log'!$B$2)+('results log'!$B$2*(N908-1))),IF(M908="PLACED",((((N908-1)*J908)*'results log'!$B$2)-'results log'!$B$2),IF(J908=0,-'results log'!$B$2,IF(J908=0,-'results log'!$B$2,-('results log'!$B$2*2)))))))*E908))</f>
        <v>0</v>
      </c>
      <c r="R908" s="27">
        <f>IF(ISBLANK(M908),,IF(U908&lt;&gt;1,((IF(M908="WON-EW",(((K908-1)*'results log'!$B$2)*(1-$B$3))+(((L908-1)*'results log'!$B$2)*(1-$B$3)),IF(M908="WON",(((K908-1)*'results log'!$B$2)*(1-$B$3)),IF(M908="PLACED",(((L908-1)*'results log'!$B$2)*(1-$B$3))-'results log'!$B$2,IF(J908=0,-'results log'!$B$2,-('results log'!$B$2*2))))))*E908),0))</f>
        <v>0</v>
      </c>
      <c r="U908">
        <f t="shared" si="29"/>
        <v>1</v>
      </c>
    </row>
    <row r="909" spans="8:21" ht="16" x14ac:dyDescent="0.2">
      <c r="H909" s="22"/>
      <c r="I909" s="22"/>
      <c r="J909" s="22"/>
      <c r="M909" s="17"/>
      <c r="N909" s="26">
        <f>((G909-1)*(1-(IF(H909="no",0,'results log'!$B$3)))+1)</f>
        <v>5.0000000000000044E-2</v>
      </c>
      <c r="O909" s="26">
        <f t="shared" si="28"/>
        <v>0</v>
      </c>
      <c r="P909" s="28">
        <f>IF(ISBLANK(M909),,IF(ISBLANK(F909),,(IF(M909="WON-EW",((((F909-1)*J909)*'results log'!$B$2)+('results log'!$B$2*(F909-1))),IF(M909="WON",((((F909-1)*J909)*'results log'!$B$2)+('results log'!$B$2*(F909-1))),IF(M909="PLACED",((((F909-1)*J909)*'results log'!$B$2)-'results log'!$B$2),IF(J909=0,-'results log'!$B$2,IF(J909=0,-'results log'!$B$2,-('results log'!$B$2*2)))))))*E909))</f>
        <v>0</v>
      </c>
      <c r="Q909" s="27">
        <f>IF(ISBLANK(M909),,IF(ISBLANK(G909),,(IF(M909="WON-EW",((((N909-1)*J909)*'results log'!$B$2)+('results log'!$B$2*(N909-1))),IF(M909="WON",((((N909-1)*J909)*'results log'!$B$2)+('results log'!$B$2*(N909-1))),IF(M909="PLACED",((((N909-1)*J909)*'results log'!$B$2)-'results log'!$B$2),IF(J909=0,-'results log'!$B$2,IF(J909=0,-'results log'!$B$2,-('results log'!$B$2*2)))))))*E909))</f>
        <v>0</v>
      </c>
      <c r="R909" s="27">
        <f>IF(ISBLANK(M909),,IF(U909&lt;&gt;1,((IF(M909="WON-EW",(((K909-1)*'results log'!$B$2)*(1-$B$3))+(((L909-1)*'results log'!$B$2)*(1-$B$3)),IF(M909="WON",(((K909-1)*'results log'!$B$2)*(1-$B$3)),IF(M909="PLACED",(((L909-1)*'results log'!$B$2)*(1-$B$3))-'results log'!$B$2,IF(J909=0,-'results log'!$B$2,-('results log'!$B$2*2))))))*E909),0))</f>
        <v>0</v>
      </c>
      <c r="U909">
        <f t="shared" si="29"/>
        <v>1</v>
      </c>
    </row>
    <row r="910" spans="8:21" ht="16" x14ac:dyDescent="0.2">
      <c r="H910" s="22"/>
      <c r="I910" s="22"/>
      <c r="J910" s="22"/>
      <c r="M910" s="17"/>
      <c r="N910" s="26">
        <f>((G910-1)*(1-(IF(H910="no",0,'results log'!$B$3)))+1)</f>
        <v>5.0000000000000044E-2</v>
      </c>
      <c r="O910" s="26">
        <f t="shared" si="28"/>
        <v>0</v>
      </c>
      <c r="P910" s="28">
        <f>IF(ISBLANK(M910),,IF(ISBLANK(F910),,(IF(M910="WON-EW",((((F910-1)*J910)*'results log'!$B$2)+('results log'!$B$2*(F910-1))),IF(M910="WON",((((F910-1)*J910)*'results log'!$B$2)+('results log'!$B$2*(F910-1))),IF(M910="PLACED",((((F910-1)*J910)*'results log'!$B$2)-'results log'!$B$2),IF(J910=0,-'results log'!$B$2,IF(J910=0,-'results log'!$B$2,-('results log'!$B$2*2)))))))*E910))</f>
        <v>0</v>
      </c>
      <c r="Q910" s="27">
        <f>IF(ISBLANK(M910),,IF(ISBLANK(G910),,(IF(M910="WON-EW",((((N910-1)*J910)*'results log'!$B$2)+('results log'!$B$2*(N910-1))),IF(M910="WON",((((N910-1)*J910)*'results log'!$B$2)+('results log'!$B$2*(N910-1))),IF(M910="PLACED",((((N910-1)*J910)*'results log'!$B$2)-'results log'!$B$2),IF(J910=0,-'results log'!$B$2,IF(J910=0,-'results log'!$B$2,-('results log'!$B$2*2)))))))*E910))</f>
        <v>0</v>
      </c>
      <c r="R910" s="27">
        <f>IF(ISBLANK(M910),,IF(U910&lt;&gt;1,((IF(M910="WON-EW",(((K910-1)*'results log'!$B$2)*(1-$B$3))+(((L910-1)*'results log'!$B$2)*(1-$B$3)),IF(M910="WON",(((K910-1)*'results log'!$B$2)*(1-$B$3)),IF(M910="PLACED",(((L910-1)*'results log'!$B$2)*(1-$B$3))-'results log'!$B$2,IF(J910=0,-'results log'!$B$2,-('results log'!$B$2*2))))))*E910),0))</f>
        <v>0</v>
      </c>
      <c r="U910">
        <f t="shared" si="29"/>
        <v>1</v>
      </c>
    </row>
    <row r="911" spans="8:21" ht="16" x14ac:dyDescent="0.2">
      <c r="H911" s="22"/>
      <c r="I911" s="22"/>
      <c r="J911" s="22"/>
      <c r="M911" s="17"/>
      <c r="N911" s="26">
        <f>((G911-1)*(1-(IF(H911="no",0,'results log'!$B$3)))+1)</f>
        <v>5.0000000000000044E-2</v>
      </c>
      <c r="O911" s="26">
        <f t="shared" ref="O911:O974" si="30">E911*IF(I911="yes",2,1)</f>
        <v>0</v>
      </c>
      <c r="P911" s="28">
        <f>IF(ISBLANK(M911),,IF(ISBLANK(F911),,(IF(M911="WON-EW",((((F911-1)*J911)*'results log'!$B$2)+('results log'!$B$2*(F911-1))),IF(M911="WON",((((F911-1)*J911)*'results log'!$B$2)+('results log'!$B$2*(F911-1))),IF(M911="PLACED",((((F911-1)*J911)*'results log'!$B$2)-'results log'!$B$2),IF(J911=0,-'results log'!$B$2,IF(J911=0,-'results log'!$B$2,-('results log'!$B$2*2)))))))*E911))</f>
        <v>0</v>
      </c>
      <c r="Q911" s="27">
        <f>IF(ISBLANK(M911),,IF(ISBLANK(G911),,(IF(M911="WON-EW",((((N911-1)*J911)*'results log'!$B$2)+('results log'!$B$2*(N911-1))),IF(M911="WON",((((N911-1)*J911)*'results log'!$B$2)+('results log'!$B$2*(N911-1))),IF(M911="PLACED",((((N911-1)*J911)*'results log'!$B$2)-'results log'!$B$2),IF(J911=0,-'results log'!$B$2,IF(J911=0,-'results log'!$B$2,-('results log'!$B$2*2)))))))*E911))</f>
        <v>0</v>
      </c>
      <c r="R911" s="27">
        <f>IF(ISBLANK(M911),,IF(U911&lt;&gt;1,((IF(M911="WON-EW",(((K911-1)*'results log'!$B$2)*(1-$B$3))+(((L911-1)*'results log'!$B$2)*(1-$B$3)),IF(M911="WON",(((K911-1)*'results log'!$B$2)*(1-$B$3)),IF(M911="PLACED",(((L911-1)*'results log'!$B$2)*(1-$B$3))-'results log'!$B$2,IF(J911=0,-'results log'!$B$2,-('results log'!$B$2*2))))))*E911),0))</f>
        <v>0</v>
      </c>
      <c r="U911">
        <f t="shared" si="29"/>
        <v>1</v>
      </c>
    </row>
    <row r="912" spans="8:21" ht="16" x14ac:dyDescent="0.2">
      <c r="H912" s="22"/>
      <c r="I912" s="22"/>
      <c r="J912" s="22"/>
      <c r="M912" s="17"/>
      <c r="N912" s="26">
        <f>((G912-1)*(1-(IF(H912="no",0,'results log'!$B$3)))+1)</f>
        <v>5.0000000000000044E-2</v>
      </c>
      <c r="O912" s="26">
        <f t="shared" si="30"/>
        <v>0</v>
      </c>
      <c r="P912" s="28">
        <f>IF(ISBLANK(M912),,IF(ISBLANK(F912),,(IF(M912="WON-EW",((((F912-1)*J912)*'results log'!$B$2)+('results log'!$B$2*(F912-1))),IF(M912="WON",((((F912-1)*J912)*'results log'!$B$2)+('results log'!$B$2*(F912-1))),IF(M912="PLACED",((((F912-1)*J912)*'results log'!$B$2)-'results log'!$B$2),IF(J912=0,-'results log'!$B$2,IF(J912=0,-'results log'!$B$2,-('results log'!$B$2*2)))))))*E912))</f>
        <v>0</v>
      </c>
      <c r="Q912" s="27">
        <f>IF(ISBLANK(M912),,IF(ISBLANK(G912),,(IF(M912="WON-EW",((((N912-1)*J912)*'results log'!$B$2)+('results log'!$B$2*(N912-1))),IF(M912="WON",((((N912-1)*J912)*'results log'!$B$2)+('results log'!$B$2*(N912-1))),IF(M912="PLACED",((((N912-1)*J912)*'results log'!$B$2)-'results log'!$B$2),IF(J912=0,-'results log'!$B$2,IF(J912=0,-'results log'!$B$2,-('results log'!$B$2*2)))))))*E912))</f>
        <v>0</v>
      </c>
      <c r="R912" s="27">
        <f>IF(ISBLANK(M912),,IF(U912&lt;&gt;1,((IF(M912="WON-EW",(((K912-1)*'results log'!$B$2)*(1-$B$3))+(((L912-1)*'results log'!$B$2)*(1-$B$3)),IF(M912="WON",(((K912-1)*'results log'!$B$2)*(1-$B$3)),IF(M912="PLACED",(((L912-1)*'results log'!$B$2)*(1-$B$3))-'results log'!$B$2,IF(J912=0,-'results log'!$B$2,-('results log'!$B$2*2))))))*E912),0))</f>
        <v>0</v>
      </c>
      <c r="U912">
        <f t="shared" si="29"/>
        <v>1</v>
      </c>
    </row>
    <row r="913" spans="8:21" ht="16" x14ac:dyDescent="0.2">
      <c r="H913" s="22"/>
      <c r="I913" s="22"/>
      <c r="J913" s="22"/>
      <c r="M913" s="17"/>
      <c r="N913" s="26">
        <f>((G913-1)*(1-(IF(H913="no",0,'results log'!$B$3)))+1)</f>
        <v>5.0000000000000044E-2</v>
      </c>
      <c r="O913" s="26">
        <f t="shared" si="30"/>
        <v>0</v>
      </c>
      <c r="P913" s="28">
        <f>IF(ISBLANK(M913),,IF(ISBLANK(F913),,(IF(M913="WON-EW",((((F913-1)*J913)*'results log'!$B$2)+('results log'!$B$2*(F913-1))),IF(M913="WON",((((F913-1)*J913)*'results log'!$B$2)+('results log'!$B$2*(F913-1))),IF(M913="PLACED",((((F913-1)*J913)*'results log'!$B$2)-'results log'!$B$2),IF(J913=0,-'results log'!$B$2,IF(J913=0,-'results log'!$B$2,-('results log'!$B$2*2)))))))*E913))</f>
        <v>0</v>
      </c>
      <c r="Q913" s="27">
        <f>IF(ISBLANK(M913),,IF(ISBLANK(G913),,(IF(M913="WON-EW",((((N913-1)*J913)*'results log'!$B$2)+('results log'!$B$2*(N913-1))),IF(M913="WON",((((N913-1)*J913)*'results log'!$B$2)+('results log'!$B$2*(N913-1))),IF(M913="PLACED",((((N913-1)*J913)*'results log'!$B$2)-'results log'!$B$2),IF(J913=0,-'results log'!$B$2,IF(J913=0,-'results log'!$B$2,-('results log'!$B$2*2)))))))*E913))</f>
        <v>0</v>
      </c>
      <c r="R913" s="27">
        <f>IF(ISBLANK(M913),,IF(U913&lt;&gt;1,((IF(M913="WON-EW",(((K913-1)*'results log'!$B$2)*(1-$B$3))+(((L913-1)*'results log'!$B$2)*(1-$B$3)),IF(M913="WON",(((K913-1)*'results log'!$B$2)*(1-$B$3)),IF(M913="PLACED",(((L913-1)*'results log'!$B$2)*(1-$B$3))-'results log'!$B$2,IF(J913=0,-'results log'!$B$2,-('results log'!$B$2*2))))))*E913),0))</f>
        <v>0</v>
      </c>
      <c r="U913">
        <f t="shared" si="29"/>
        <v>1</v>
      </c>
    </row>
    <row r="914" spans="8:21" ht="16" x14ac:dyDescent="0.2">
      <c r="H914" s="22"/>
      <c r="I914" s="22"/>
      <c r="J914" s="22"/>
      <c r="M914" s="17"/>
      <c r="N914" s="26">
        <f>((G914-1)*(1-(IF(H914="no",0,'results log'!$B$3)))+1)</f>
        <v>5.0000000000000044E-2</v>
      </c>
      <c r="O914" s="26">
        <f t="shared" si="30"/>
        <v>0</v>
      </c>
      <c r="P914" s="28">
        <f>IF(ISBLANK(M914),,IF(ISBLANK(F914),,(IF(M914="WON-EW",((((F914-1)*J914)*'results log'!$B$2)+('results log'!$B$2*(F914-1))),IF(M914="WON",((((F914-1)*J914)*'results log'!$B$2)+('results log'!$B$2*(F914-1))),IF(M914="PLACED",((((F914-1)*J914)*'results log'!$B$2)-'results log'!$B$2),IF(J914=0,-'results log'!$B$2,IF(J914=0,-'results log'!$B$2,-('results log'!$B$2*2)))))))*E914))</f>
        <v>0</v>
      </c>
      <c r="Q914" s="27">
        <f>IF(ISBLANK(M914),,IF(ISBLANK(G914),,(IF(M914="WON-EW",((((N914-1)*J914)*'results log'!$B$2)+('results log'!$B$2*(N914-1))),IF(M914="WON",((((N914-1)*J914)*'results log'!$B$2)+('results log'!$B$2*(N914-1))),IF(M914="PLACED",((((N914-1)*J914)*'results log'!$B$2)-'results log'!$B$2),IF(J914=0,-'results log'!$B$2,IF(J914=0,-'results log'!$B$2,-('results log'!$B$2*2)))))))*E914))</f>
        <v>0</v>
      </c>
      <c r="R914" s="27">
        <f>IF(ISBLANK(M914),,IF(U914&lt;&gt;1,((IF(M914="WON-EW",(((K914-1)*'results log'!$B$2)*(1-$B$3))+(((L914-1)*'results log'!$B$2)*(1-$B$3)),IF(M914="WON",(((K914-1)*'results log'!$B$2)*(1-$B$3)),IF(M914="PLACED",(((L914-1)*'results log'!$B$2)*(1-$B$3))-'results log'!$B$2,IF(J914=0,-'results log'!$B$2,-('results log'!$B$2*2))))))*E914),0))</f>
        <v>0</v>
      </c>
      <c r="U914">
        <f t="shared" si="29"/>
        <v>1</v>
      </c>
    </row>
    <row r="915" spans="8:21" ht="16" x14ac:dyDescent="0.2">
      <c r="H915" s="22"/>
      <c r="I915" s="22"/>
      <c r="J915" s="22"/>
      <c r="M915" s="17"/>
      <c r="N915" s="26">
        <f>((G915-1)*(1-(IF(H915="no",0,'results log'!$B$3)))+1)</f>
        <v>5.0000000000000044E-2</v>
      </c>
      <c r="O915" s="26">
        <f t="shared" si="30"/>
        <v>0</v>
      </c>
      <c r="P915" s="28">
        <f>IF(ISBLANK(M915),,IF(ISBLANK(F915),,(IF(M915="WON-EW",((((F915-1)*J915)*'results log'!$B$2)+('results log'!$B$2*(F915-1))),IF(M915="WON",((((F915-1)*J915)*'results log'!$B$2)+('results log'!$B$2*(F915-1))),IF(M915="PLACED",((((F915-1)*J915)*'results log'!$B$2)-'results log'!$B$2),IF(J915=0,-'results log'!$B$2,IF(J915=0,-'results log'!$B$2,-('results log'!$B$2*2)))))))*E915))</f>
        <v>0</v>
      </c>
      <c r="Q915" s="27">
        <f>IF(ISBLANK(M915),,IF(ISBLANK(G915),,(IF(M915="WON-EW",((((N915-1)*J915)*'results log'!$B$2)+('results log'!$B$2*(N915-1))),IF(M915="WON",((((N915-1)*J915)*'results log'!$B$2)+('results log'!$B$2*(N915-1))),IF(M915="PLACED",((((N915-1)*J915)*'results log'!$B$2)-'results log'!$B$2),IF(J915=0,-'results log'!$B$2,IF(J915=0,-'results log'!$B$2,-('results log'!$B$2*2)))))))*E915))</f>
        <v>0</v>
      </c>
      <c r="R915" s="27">
        <f>IF(ISBLANK(M915),,IF(U915&lt;&gt;1,((IF(M915="WON-EW",(((K915-1)*'results log'!$B$2)*(1-$B$3))+(((L915-1)*'results log'!$B$2)*(1-$B$3)),IF(M915="WON",(((K915-1)*'results log'!$B$2)*(1-$B$3)),IF(M915="PLACED",(((L915-1)*'results log'!$B$2)*(1-$B$3))-'results log'!$B$2,IF(J915=0,-'results log'!$B$2,-('results log'!$B$2*2))))))*E915),0))</f>
        <v>0</v>
      </c>
      <c r="U915">
        <f t="shared" si="29"/>
        <v>1</v>
      </c>
    </row>
    <row r="916" spans="8:21" ht="16" x14ac:dyDescent="0.2">
      <c r="H916" s="22"/>
      <c r="I916" s="22"/>
      <c r="J916" s="22"/>
      <c r="M916" s="17"/>
      <c r="N916" s="26">
        <f>((G916-1)*(1-(IF(H916="no",0,'results log'!$B$3)))+1)</f>
        <v>5.0000000000000044E-2</v>
      </c>
      <c r="O916" s="26">
        <f t="shared" si="30"/>
        <v>0</v>
      </c>
      <c r="P916" s="28">
        <f>IF(ISBLANK(M916),,IF(ISBLANK(F916),,(IF(M916="WON-EW",((((F916-1)*J916)*'results log'!$B$2)+('results log'!$B$2*(F916-1))),IF(M916="WON",((((F916-1)*J916)*'results log'!$B$2)+('results log'!$B$2*(F916-1))),IF(M916="PLACED",((((F916-1)*J916)*'results log'!$B$2)-'results log'!$B$2),IF(J916=0,-'results log'!$B$2,IF(J916=0,-'results log'!$B$2,-('results log'!$B$2*2)))))))*E916))</f>
        <v>0</v>
      </c>
      <c r="Q916" s="27">
        <f>IF(ISBLANK(M916),,IF(ISBLANK(G916),,(IF(M916="WON-EW",((((N916-1)*J916)*'results log'!$B$2)+('results log'!$B$2*(N916-1))),IF(M916="WON",((((N916-1)*J916)*'results log'!$B$2)+('results log'!$B$2*(N916-1))),IF(M916="PLACED",((((N916-1)*J916)*'results log'!$B$2)-'results log'!$B$2),IF(J916=0,-'results log'!$B$2,IF(J916=0,-'results log'!$B$2,-('results log'!$B$2*2)))))))*E916))</f>
        <v>0</v>
      </c>
      <c r="R916" s="27">
        <f>IF(ISBLANK(M916),,IF(U916&lt;&gt;1,((IF(M916="WON-EW",(((K916-1)*'results log'!$B$2)*(1-$B$3))+(((L916-1)*'results log'!$B$2)*(1-$B$3)),IF(M916="WON",(((K916-1)*'results log'!$B$2)*(1-$B$3)),IF(M916="PLACED",(((L916-1)*'results log'!$B$2)*(1-$B$3))-'results log'!$B$2,IF(J916=0,-'results log'!$B$2,-('results log'!$B$2*2))))))*E916),0))</f>
        <v>0</v>
      </c>
      <c r="U916">
        <f t="shared" si="29"/>
        <v>1</v>
      </c>
    </row>
    <row r="917" spans="8:21" ht="16" x14ac:dyDescent="0.2">
      <c r="H917" s="22"/>
      <c r="I917" s="22"/>
      <c r="J917" s="22"/>
      <c r="M917" s="17"/>
      <c r="N917" s="26">
        <f>((G917-1)*(1-(IF(H917="no",0,'results log'!$B$3)))+1)</f>
        <v>5.0000000000000044E-2</v>
      </c>
      <c r="O917" s="26">
        <f t="shared" si="30"/>
        <v>0</v>
      </c>
      <c r="P917" s="28">
        <f>IF(ISBLANK(M917),,IF(ISBLANK(F917),,(IF(M917="WON-EW",((((F917-1)*J917)*'results log'!$B$2)+('results log'!$B$2*(F917-1))),IF(M917="WON",((((F917-1)*J917)*'results log'!$B$2)+('results log'!$B$2*(F917-1))),IF(M917="PLACED",((((F917-1)*J917)*'results log'!$B$2)-'results log'!$B$2),IF(J917=0,-'results log'!$B$2,IF(J917=0,-'results log'!$B$2,-('results log'!$B$2*2)))))))*E917))</f>
        <v>0</v>
      </c>
      <c r="Q917" s="27">
        <f>IF(ISBLANK(M917),,IF(ISBLANK(G917),,(IF(M917="WON-EW",((((N917-1)*J917)*'results log'!$B$2)+('results log'!$B$2*(N917-1))),IF(M917="WON",((((N917-1)*J917)*'results log'!$B$2)+('results log'!$B$2*(N917-1))),IF(M917="PLACED",((((N917-1)*J917)*'results log'!$B$2)-'results log'!$B$2),IF(J917=0,-'results log'!$B$2,IF(J917=0,-'results log'!$B$2,-('results log'!$B$2*2)))))))*E917))</f>
        <v>0</v>
      </c>
      <c r="R917" s="27">
        <f>IF(ISBLANK(M917),,IF(U917&lt;&gt;1,((IF(M917="WON-EW",(((K917-1)*'results log'!$B$2)*(1-$B$3))+(((L917-1)*'results log'!$B$2)*(1-$B$3)),IF(M917="WON",(((K917-1)*'results log'!$B$2)*(1-$B$3)),IF(M917="PLACED",(((L917-1)*'results log'!$B$2)*(1-$B$3))-'results log'!$B$2,IF(J917=0,-'results log'!$B$2,-('results log'!$B$2*2))))))*E917),0))</f>
        <v>0</v>
      </c>
      <c r="U917">
        <f t="shared" si="29"/>
        <v>1</v>
      </c>
    </row>
    <row r="918" spans="8:21" ht="16" x14ac:dyDescent="0.2">
      <c r="H918" s="22"/>
      <c r="I918" s="22"/>
      <c r="J918" s="22"/>
      <c r="M918" s="17"/>
      <c r="N918" s="26">
        <f>((G918-1)*(1-(IF(H918="no",0,'results log'!$B$3)))+1)</f>
        <v>5.0000000000000044E-2</v>
      </c>
      <c r="O918" s="26">
        <f t="shared" si="30"/>
        <v>0</v>
      </c>
      <c r="P918" s="28">
        <f>IF(ISBLANK(M918),,IF(ISBLANK(F918),,(IF(M918="WON-EW",((((F918-1)*J918)*'results log'!$B$2)+('results log'!$B$2*(F918-1))),IF(M918="WON",((((F918-1)*J918)*'results log'!$B$2)+('results log'!$B$2*(F918-1))),IF(M918="PLACED",((((F918-1)*J918)*'results log'!$B$2)-'results log'!$B$2),IF(J918=0,-'results log'!$B$2,IF(J918=0,-'results log'!$B$2,-('results log'!$B$2*2)))))))*E918))</f>
        <v>0</v>
      </c>
      <c r="Q918" s="27">
        <f>IF(ISBLANK(M918),,IF(ISBLANK(G918),,(IF(M918="WON-EW",((((N918-1)*J918)*'results log'!$B$2)+('results log'!$B$2*(N918-1))),IF(M918="WON",((((N918-1)*J918)*'results log'!$B$2)+('results log'!$B$2*(N918-1))),IF(M918="PLACED",((((N918-1)*J918)*'results log'!$B$2)-'results log'!$B$2),IF(J918=0,-'results log'!$B$2,IF(J918=0,-'results log'!$B$2,-('results log'!$B$2*2)))))))*E918))</f>
        <v>0</v>
      </c>
      <c r="R918" s="27">
        <f>IF(ISBLANK(M918),,IF(U918&lt;&gt;1,((IF(M918="WON-EW",(((K918-1)*'results log'!$B$2)*(1-$B$3))+(((L918-1)*'results log'!$B$2)*(1-$B$3)),IF(M918="WON",(((K918-1)*'results log'!$B$2)*(1-$B$3)),IF(M918="PLACED",(((L918-1)*'results log'!$B$2)*(1-$B$3))-'results log'!$B$2,IF(J918=0,-'results log'!$B$2,-('results log'!$B$2*2))))))*E918),0))</f>
        <v>0</v>
      </c>
      <c r="U918">
        <f t="shared" si="29"/>
        <v>1</v>
      </c>
    </row>
    <row r="919" spans="8:21" ht="16" x14ac:dyDescent="0.2">
      <c r="H919" s="22"/>
      <c r="I919" s="22"/>
      <c r="J919" s="22"/>
      <c r="M919" s="17"/>
      <c r="N919" s="26">
        <f>((G919-1)*(1-(IF(H919="no",0,'results log'!$B$3)))+1)</f>
        <v>5.0000000000000044E-2</v>
      </c>
      <c r="O919" s="26">
        <f t="shared" si="30"/>
        <v>0</v>
      </c>
      <c r="P919" s="28">
        <f>IF(ISBLANK(M919),,IF(ISBLANK(F919),,(IF(M919="WON-EW",((((F919-1)*J919)*'results log'!$B$2)+('results log'!$B$2*(F919-1))),IF(M919="WON",((((F919-1)*J919)*'results log'!$B$2)+('results log'!$B$2*(F919-1))),IF(M919="PLACED",((((F919-1)*J919)*'results log'!$B$2)-'results log'!$B$2),IF(J919=0,-'results log'!$B$2,IF(J919=0,-'results log'!$B$2,-('results log'!$B$2*2)))))))*E919))</f>
        <v>0</v>
      </c>
      <c r="Q919" s="27">
        <f>IF(ISBLANK(M919),,IF(ISBLANK(G919),,(IF(M919="WON-EW",((((N919-1)*J919)*'results log'!$B$2)+('results log'!$B$2*(N919-1))),IF(M919="WON",((((N919-1)*J919)*'results log'!$B$2)+('results log'!$B$2*(N919-1))),IF(M919="PLACED",((((N919-1)*J919)*'results log'!$B$2)-'results log'!$B$2),IF(J919=0,-'results log'!$B$2,IF(J919=0,-'results log'!$B$2,-('results log'!$B$2*2)))))))*E919))</f>
        <v>0</v>
      </c>
      <c r="R919" s="27">
        <f>IF(ISBLANK(M919),,IF(U919&lt;&gt;1,((IF(M919="WON-EW",(((K919-1)*'results log'!$B$2)*(1-$B$3))+(((L919-1)*'results log'!$B$2)*(1-$B$3)),IF(M919="WON",(((K919-1)*'results log'!$B$2)*(1-$B$3)),IF(M919="PLACED",(((L919-1)*'results log'!$B$2)*(1-$B$3))-'results log'!$B$2,IF(J919=0,-'results log'!$B$2,-('results log'!$B$2*2))))))*E919),0))</f>
        <v>0</v>
      </c>
      <c r="U919">
        <f t="shared" si="29"/>
        <v>1</v>
      </c>
    </row>
    <row r="920" spans="8:21" ht="16" x14ac:dyDescent="0.2">
      <c r="H920" s="22"/>
      <c r="I920" s="22"/>
      <c r="J920" s="22"/>
      <c r="M920" s="17"/>
      <c r="N920" s="26">
        <f>((G920-1)*(1-(IF(H920="no",0,'results log'!$B$3)))+1)</f>
        <v>5.0000000000000044E-2</v>
      </c>
      <c r="O920" s="26">
        <f t="shared" si="30"/>
        <v>0</v>
      </c>
      <c r="P920" s="28">
        <f>IF(ISBLANK(M920),,IF(ISBLANK(F920),,(IF(M920="WON-EW",((((F920-1)*J920)*'results log'!$B$2)+('results log'!$B$2*(F920-1))),IF(M920="WON",((((F920-1)*J920)*'results log'!$B$2)+('results log'!$B$2*(F920-1))),IF(M920="PLACED",((((F920-1)*J920)*'results log'!$B$2)-'results log'!$B$2),IF(J920=0,-'results log'!$B$2,IF(J920=0,-'results log'!$B$2,-('results log'!$B$2*2)))))))*E920))</f>
        <v>0</v>
      </c>
      <c r="Q920" s="27">
        <f>IF(ISBLANK(M920),,IF(ISBLANK(G920),,(IF(M920="WON-EW",((((N920-1)*J920)*'results log'!$B$2)+('results log'!$B$2*(N920-1))),IF(M920="WON",((((N920-1)*J920)*'results log'!$B$2)+('results log'!$B$2*(N920-1))),IF(M920="PLACED",((((N920-1)*J920)*'results log'!$B$2)-'results log'!$B$2),IF(J920=0,-'results log'!$B$2,IF(J920=0,-'results log'!$B$2,-('results log'!$B$2*2)))))))*E920))</f>
        <v>0</v>
      </c>
      <c r="R920" s="27">
        <f>IF(ISBLANK(M920),,IF(U920&lt;&gt;1,((IF(M920="WON-EW",(((K920-1)*'results log'!$B$2)*(1-$B$3))+(((L920-1)*'results log'!$B$2)*(1-$B$3)),IF(M920="WON",(((K920-1)*'results log'!$B$2)*(1-$B$3)),IF(M920="PLACED",(((L920-1)*'results log'!$B$2)*(1-$B$3))-'results log'!$B$2,IF(J920=0,-'results log'!$B$2,-('results log'!$B$2*2))))))*E920),0))</f>
        <v>0</v>
      </c>
      <c r="U920">
        <f t="shared" si="29"/>
        <v>1</v>
      </c>
    </row>
    <row r="921" spans="8:21" ht="16" x14ac:dyDescent="0.2">
      <c r="H921" s="22"/>
      <c r="I921" s="22"/>
      <c r="J921" s="22"/>
      <c r="M921" s="17"/>
      <c r="N921" s="26">
        <f>((G921-1)*(1-(IF(H921="no",0,'results log'!$B$3)))+1)</f>
        <v>5.0000000000000044E-2</v>
      </c>
      <c r="O921" s="26">
        <f t="shared" si="30"/>
        <v>0</v>
      </c>
      <c r="P921" s="28">
        <f>IF(ISBLANK(M921),,IF(ISBLANK(F921),,(IF(M921="WON-EW",((((F921-1)*J921)*'results log'!$B$2)+('results log'!$B$2*(F921-1))),IF(M921="WON",((((F921-1)*J921)*'results log'!$B$2)+('results log'!$B$2*(F921-1))),IF(M921="PLACED",((((F921-1)*J921)*'results log'!$B$2)-'results log'!$B$2),IF(J921=0,-'results log'!$B$2,IF(J921=0,-'results log'!$B$2,-('results log'!$B$2*2)))))))*E921))</f>
        <v>0</v>
      </c>
      <c r="Q921" s="27">
        <f>IF(ISBLANK(M921),,IF(ISBLANK(G921),,(IF(M921="WON-EW",((((N921-1)*J921)*'results log'!$B$2)+('results log'!$B$2*(N921-1))),IF(M921="WON",((((N921-1)*J921)*'results log'!$B$2)+('results log'!$B$2*(N921-1))),IF(M921="PLACED",((((N921-1)*J921)*'results log'!$B$2)-'results log'!$B$2),IF(J921=0,-'results log'!$B$2,IF(J921=0,-'results log'!$B$2,-('results log'!$B$2*2)))))))*E921))</f>
        <v>0</v>
      </c>
      <c r="R921" s="27">
        <f>IF(ISBLANK(M921),,IF(U921&lt;&gt;1,((IF(M921="WON-EW",(((K921-1)*'results log'!$B$2)*(1-$B$3))+(((L921-1)*'results log'!$B$2)*(1-$B$3)),IF(M921="WON",(((K921-1)*'results log'!$B$2)*(1-$B$3)),IF(M921="PLACED",(((L921-1)*'results log'!$B$2)*(1-$B$3))-'results log'!$B$2,IF(J921=0,-'results log'!$B$2,-('results log'!$B$2*2))))))*E921),0))</f>
        <v>0</v>
      </c>
      <c r="U921">
        <f t="shared" si="29"/>
        <v>1</v>
      </c>
    </row>
    <row r="922" spans="8:21" ht="16" x14ac:dyDescent="0.2">
      <c r="H922" s="22"/>
      <c r="I922" s="22"/>
      <c r="J922" s="22"/>
      <c r="M922" s="17"/>
      <c r="N922" s="26">
        <f>((G922-1)*(1-(IF(H922="no",0,'results log'!$B$3)))+1)</f>
        <v>5.0000000000000044E-2</v>
      </c>
      <c r="O922" s="26">
        <f t="shared" si="30"/>
        <v>0</v>
      </c>
      <c r="P922" s="28">
        <f>IF(ISBLANK(M922),,IF(ISBLANK(F922),,(IF(M922="WON-EW",((((F922-1)*J922)*'results log'!$B$2)+('results log'!$B$2*(F922-1))),IF(M922="WON",((((F922-1)*J922)*'results log'!$B$2)+('results log'!$B$2*(F922-1))),IF(M922="PLACED",((((F922-1)*J922)*'results log'!$B$2)-'results log'!$B$2),IF(J922=0,-'results log'!$B$2,IF(J922=0,-'results log'!$B$2,-('results log'!$B$2*2)))))))*E922))</f>
        <v>0</v>
      </c>
      <c r="Q922" s="27">
        <f>IF(ISBLANK(M922),,IF(ISBLANK(G922),,(IF(M922="WON-EW",((((N922-1)*J922)*'results log'!$B$2)+('results log'!$B$2*(N922-1))),IF(M922="WON",((((N922-1)*J922)*'results log'!$B$2)+('results log'!$B$2*(N922-1))),IF(M922="PLACED",((((N922-1)*J922)*'results log'!$B$2)-'results log'!$B$2),IF(J922=0,-'results log'!$B$2,IF(J922=0,-'results log'!$B$2,-('results log'!$B$2*2)))))))*E922))</f>
        <v>0</v>
      </c>
      <c r="R922" s="27">
        <f>IF(ISBLANK(M922),,IF(U922&lt;&gt;1,((IF(M922="WON-EW",(((K922-1)*'results log'!$B$2)*(1-$B$3))+(((L922-1)*'results log'!$B$2)*(1-$B$3)),IF(M922="WON",(((K922-1)*'results log'!$B$2)*(1-$B$3)),IF(M922="PLACED",(((L922-1)*'results log'!$B$2)*(1-$B$3))-'results log'!$B$2,IF(J922=0,-'results log'!$B$2,-('results log'!$B$2*2))))))*E922),0))</f>
        <v>0</v>
      </c>
      <c r="U922">
        <f t="shared" si="29"/>
        <v>1</v>
      </c>
    </row>
    <row r="923" spans="8:21" ht="16" x14ac:dyDescent="0.2">
      <c r="H923" s="22"/>
      <c r="I923" s="22"/>
      <c r="J923" s="22"/>
      <c r="M923" s="17"/>
      <c r="N923" s="26">
        <f>((G923-1)*(1-(IF(H923="no",0,'results log'!$B$3)))+1)</f>
        <v>5.0000000000000044E-2</v>
      </c>
      <c r="O923" s="26">
        <f t="shared" si="30"/>
        <v>0</v>
      </c>
      <c r="P923" s="28">
        <f>IF(ISBLANK(M923),,IF(ISBLANK(F923),,(IF(M923="WON-EW",((((F923-1)*J923)*'results log'!$B$2)+('results log'!$B$2*(F923-1))),IF(M923="WON",((((F923-1)*J923)*'results log'!$B$2)+('results log'!$B$2*(F923-1))),IF(M923="PLACED",((((F923-1)*J923)*'results log'!$B$2)-'results log'!$B$2),IF(J923=0,-'results log'!$B$2,IF(J923=0,-'results log'!$B$2,-('results log'!$B$2*2)))))))*E923))</f>
        <v>0</v>
      </c>
      <c r="Q923" s="27">
        <f>IF(ISBLANK(M923),,IF(ISBLANK(G923),,(IF(M923="WON-EW",((((N923-1)*J923)*'results log'!$B$2)+('results log'!$B$2*(N923-1))),IF(M923="WON",((((N923-1)*J923)*'results log'!$B$2)+('results log'!$B$2*(N923-1))),IF(M923="PLACED",((((N923-1)*J923)*'results log'!$B$2)-'results log'!$B$2),IF(J923=0,-'results log'!$B$2,IF(J923=0,-'results log'!$B$2,-('results log'!$B$2*2)))))))*E923))</f>
        <v>0</v>
      </c>
      <c r="R923" s="27">
        <f>IF(ISBLANK(M923),,IF(U923&lt;&gt;1,((IF(M923="WON-EW",(((K923-1)*'results log'!$B$2)*(1-$B$3))+(((L923-1)*'results log'!$B$2)*(1-$B$3)),IF(M923="WON",(((K923-1)*'results log'!$B$2)*(1-$B$3)),IF(M923="PLACED",(((L923-1)*'results log'!$B$2)*(1-$B$3))-'results log'!$B$2,IF(J923=0,-'results log'!$B$2,-('results log'!$B$2*2))))))*E923),0))</f>
        <v>0</v>
      </c>
      <c r="U923">
        <f t="shared" si="29"/>
        <v>1</v>
      </c>
    </row>
    <row r="924" spans="8:21" ht="16" x14ac:dyDescent="0.2">
      <c r="H924" s="22"/>
      <c r="I924" s="22"/>
      <c r="J924" s="22"/>
      <c r="M924" s="17"/>
      <c r="N924" s="26">
        <f>((G924-1)*(1-(IF(H924="no",0,'results log'!$B$3)))+1)</f>
        <v>5.0000000000000044E-2</v>
      </c>
      <c r="O924" s="26">
        <f t="shared" si="30"/>
        <v>0</v>
      </c>
      <c r="P924" s="28">
        <f>IF(ISBLANK(M924),,IF(ISBLANK(F924),,(IF(M924="WON-EW",((((F924-1)*J924)*'results log'!$B$2)+('results log'!$B$2*(F924-1))),IF(M924="WON",((((F924-1)*J924)*'results log'!$B$2)+('results log'!$B$2*(F924-1))),IF(M924="PLACED",((((F924-1)*J924)*'results log'!$B$2)-'results log'!$B$2),IF(J924=0,-'results log'!$B$2,IF(J924=0,-'results log'!$B$2,-('results log'!$B$2*2)))))))*E924))</f>
        <v>0</v>
      </c>
      <c r="Q924" s="27">
        <f>IF(ISBLANK(M924),,IF(ISBLANK(G924),,(IF(M924="WON-EW",((((N924-1)*J924)*'results log'!$B$2)+('results log'!$B$2*(N924-1))),IF(M924="WON",((((N924-1)*J924)*'results log'!$B$2)+('results log'!$B$2*(N924-1))),IF(M924="PLACED",((((N924-1)*J924)*'results log'!$B$2)-'results log'!$B$2),IF(J924=0,-'results log'!$B$2,IF(J924=0,-'results log'!$B$2,-('results log'!$B$2*2)))))))*E924))</f>
        <v>0</v>
      </c>
      <c r="R924" s="27">
        <f>IF(ISBLANK(M924),,IF(U924&lt;&gt;1,((IF(M924="WON-EW",(((K924-1)*'results log'!$B$2)*(1-$B$3))+(((L924-1)*'results log'!$B$2)*(1-$B$3)),IF(M924="WON",(((K924-1)*'results log'!$B$2)*(1-$B$3)),IF(M924="PLACED",(((L924-1)*'results log'!$B$2)*(1-$B$3))-'results log'!$B$2,IF(J924=0,-'results log'!$B$2,-('results log'!$B$2*2))))))*E924),0))</f>
        <v>0</v>
      </c>
      <c r="U924">
        <f t="shared" si="29"/>
        <v>1</v>
      </c>
    </row>
    <row r="925" spans="8:21" ht="16" x14ac:dyDescent="0.2">
      <c r="H925" s="22"/>
      <c r="I925" s="22"/>
      <c r="J925" s="22"/>
      <c r="M925" s="17"/>
      <c r="N925" s="26">
        <f>((G925-1)*(1-(IF(H925="no",0,'results log'!$B$3)))+1)</f>
        <v>5.0000000000000044E-2</v>
      </c>
      <c r="O925" s="26">
        <f t="shared" si="30"/>
        <v>0</v>
      </c>
      <c r="P925" s="28">
        <f>IF(ISBLANK(M925),,IF(ISBLANK(F925),,(IF(M925="WON-EW",((((F925-1)*J925)*'results log'!$B$2)+('results log'!$B$2*(F925-1))),IF(M925="WON",((((F925-1)*J925)*'results log'!$B$2)+('results log'!$B$2*(F925-1))),IF(M925="PLACED",((((F925-1)*J925)*'results log'!$B$2)-'results log'!$B$2),IF(J925=0,-'results log'!$B$2,IF(J925=0,-'results log'!$B$2,-('results log'!$B$2*2)))))))*E925))</f>
        <v>0</v>
      </c>
      <c r="Q925" s="27">
        <f>IF(ISBLANK(M925),,IF(ISBLANK(G925),,(IF(M925="WON-EW",((((N925-1)*J925)*'results log'!$B$2)+('results log'!$B$2*(N925-1))),IF(M925="WON",((((N925-1)*J925)*'results log'!$B$2)+('results log'!$B$2*(N925-1))),IF(M925="PLACED",((((N925-1)*J925)*'results log'!$B$2)-'results log'!$B$2),IF(J925=0,-'results log'!$B$2,IF(J925=0,-'results log'!$B$2,-('results log'!$B$2*2)))))))*E925))</f>
        <v>0</v>
      </c>
      <c r="R925" s="27">
        <f>IF(ISBLANK(M925),,IF(U925&lt;&gt;1,((IF(M925="WON-EW",(((K925-1)*'results log'!$B$2)*(1-$B$3))+(((L925-1)*'results log'!$B$2)*(1-$B$3)),IF(M925="WON",(((K925-1)*'results log'!$B$2)*(1-$B$3)),IF(M925="PLACED",(((L925-1)*'results log'!$B$2)*(1-$B$3))-'results log'!$B$2,IF(J925=0,-'results log'!$B$2,-('results log'!$B$2*2))))))*E925),0))</f>
        <v>0</v>
      </c>
      <c r="U925">
        <f t="shared" si="29"/>
        <v>1</v>
      </c>
    </row>
    <row r="926" spans="8:21" ht="16" x14ac:dyDescent="0.2">
      <c r="H926" s="22"/>
      <c r="I926" s="22"/>
      <c r="J926" s="22"/>
      <c r="M926" s="17"/>
      <c r="N926" s="26">
        <f>((G926-1)*(1-(IF(H926="no",0,'results log'!$B$3)))+1)</f>
        <v>5.0000000000000044E-2</v>
      </c>
      <c r="O926" s="26">
        <f t="shared" si="30"/>
        <v>0</v>
      </c>
      <c r="P926" s="28">
        <f>IF(ISBLANK(M926),,IF(ISBLANK(F926),,(IF(M926="WON-EW",((((F926-1)*J926)*'results log'!$B$2)+('results log'!$B$2*(F926-1))),IF(M926="WON",((((F926-1)*J926)*'results log'!$B$2)+('results log'!$B$2*(F926-1))),IF(M926="PLACED",((((F926-1)*J926)*'results log'!$B$2)-'results log'!$B$2),IF(J926=0,-'results log'!$B$2,IF(J926=0,-'results log'!$B$2,-('results log'!$B$2*2)))))))*E926))</f>
        <v>0</v>
      </c>
      <c r="Q926" s="27">
        <f>IF(ISBLANK(M926),,IF(ISBLANK(G926),,(IF(M926="WON-EW",((((N926-1)*J926)*'results log'!$B$2)+('results log'!$B$2*(N926-1))),IF(M926="WON",((((N926-1)*J926)*'results log'!$B$2)+('results log'!$B$2*(N926-1))),IF(M926="PLACED",((((N926-1)*J926)*'results log'!$B$2)-'results log'!$B$2),IF(J926=0,-'results log'!$B$2,IF(J926=0,-'results log'!$B$2,-('results log'!$B$2*2)))))))*E926))</f>
        <v>0</v>
      </c>
      <c r="R926" s="27">
        <f>IF(ISBLANK(M926),,IF(U926&lt;&gt;1,((IF(M926="WON-EW",(((K926-1)*'results log'!$B$2)*(1-$B$3))+(((L926-1)*'results log'!$B$2)*(1-$B$3)),IF(M926="WON",(((K926-1)*'results log'!$B$2)*(1-$B$3)),IF(M926="PLACED",(((L926-1)*'results log'!$B$2)*(1-$B$3))-'results log'!$B$2,IF(J926=0,-'results log'!$B$2,-('results log'!$B$2*2))))))*E926),0))</f>
        <v>0</v>
      </c>
      <c r="U926">
        <f t="shared" si="29"/>
        <v>1</v>
      </c>
    </row>
    <row r="927" spans="8:21" ht="16" x14ac:dyDescent="0.2">
      <c r="H927" s="22"/>
      <c r="I927" s="22"/>
      <c r="J927" s="22"/>
      <c r="M927" s="17"/>
      <c r="N927" s="26">
        <f>((G927-1)*(1-(IF(H927="no",0,'results log'!$B$3)))+1)</f>
        <v>5.0000000000000044E-2</v>
      </c>
      <c r="O927" s="26">
        <f t="shared" si="30"/>
        <v>0</v>
      </c>
      <c r="P927" s="28">
        <f>IF(ISBLANK(M927),,IF(ISBLANK(F927),,(IF(M927="WON-EW",((((F927-1)*J927)*'results log'!$B$2)+('results log'!$B$2*(F927-1))),IF(M927="WON",((((F927-1)*J927)*'results log'!$B$2)+('results log'!$B$2*(F927-1))),IF(M927="PLACED",((((F927-1)*J927)*'results log'!$B$2)-'results log'!$B$2),IF(J927=0,-'results log'!$B$2,IF(J927=0,-'results log'!$B$2,-('results log'!$B$2*2)))))))*E927))</f>
        <v>0</v>
      </c>
      <c r="Q927" s="27">
        <f>IF(ISBLANK(M927),,IF(ISBLANK(G927),,(IF(M927="WON-EW",((((N927-1)*J927)*'results log'!$B$2)+('results log'!$B$2*(N927-1))),IF(M927="WON",((((N927-1)*J927)*'results log'!$B$2)+('results log'!$B$2*(N927-1))),IF(M927="PLACED",((((N927-1)*J927)*'results log'!$B$2)-'results log'!$B$2),IF(J927=0,-'results log'!$B$2,IF(J927=0,-'results log'!$B$2,-('results log'!$B$2*2)))))))*E927))</f>
        <v>0</v>
      </c>
      <c r="R927" s="27">
        <f>IF(ISBLANK(M927),,IF(U927&lt;&gt;1,((IF(M927="WON-EW",(((K927-1)*'results log'!$B$2)*(1-$B$3))+(((L927-1)*'results log'!$B$2)*(1-$B$3)),IF(M927="WON",(((K927-1)*'results log'!$B$2)*(1-$B$3)),IF(M927="PLACED",(((L927-1)*'results log'!$B$2)*(1-$B$3))-'results log'!$B$2,IF(J927=0,-'results log'!$B$2,-('results log'!$B$2*2))))))*E927),0))</f>
        <v>0</v>
      </c>
      <c r="U927">
        <f t="shared" si="29"/>
        <v>1</v>
      </c>
    </row>
    <row r="928" spans="8:21" ht="16" x14ac:dyDescent="0.2">
      <c r="H928" s="22"/>
      <c r="I928" s="22"/>
      <c r="J928" s="22"/>
      <c r="M928" s="17"/>
      <c r="N928" s="26">
        <f>((G928-1)*(1-(IF(H928="no",0,'results log'!$B$3)))+1)</f>
        <v>5.0000000000000044E-2</v>
      </c>
      <c r="O928" s="26">
        <f t="shared" si="30"/>
        <v>0</v>
      </c>
      <c r="P928" s="28">
        <f>IF(ISBLANK(M928),,IF(ISBLANK(F928),,(IF(M928="WON-EW",((((F928-1)*J928)*'results log'!$B$2)+('results log'!$B$2*(F928-1))),IF(M928="WON",((((F928-1)*J928)*'results log'!$B$2)+('results log'!$B$2*(F928-1))),IF(M928="PLACED",((((F928-1)*J928)*'results log'!$B$2)-'results log'!$B$2),IF(J928=0,-'results log'!$B$2,IF(J928=0,-'results log'!$B$2,-('results log'!$B$2*2)))))))*E928))</f>
        <v>0</v>
      </c>
      <c r="Q928" s="27">
        <f>IF(ISBLANK(M928),,IF(ISBLANK(G928),,(IF(M928="WON-EW",((((N928-1)*J928)*'results log'!$B$2)+('results log'!$B$2*(N928-1))),IF(M928="WON",((((N928-1)*J928)*'results log'!$B$2)+('results log'!$B$2*(N928-1))),IF(M928="PLACED",((((N928-1)*J928)*'results log'!$B$2)-'results log'!$B$2),IF(J928=0,-'results log'!$B$2,IF(J928=0,-'results log'!$B$2,-('results log'!$B$2*2)))))))*E928))</f>
        <v>0</v>
      </c>
      <c r="R928" s="27">
        <f>IF(ISBLANK(M928),,IF(U928&lt;&gt;1,((IF(M928="WON-EW",(((K928-1)*'results log'!$B$2)*(1-$B$3))+(((L928-1)*'results log'!$B$2)*(1-$B$3)),IF(M928="WON",(((K928-1)*'results log'!$B$2)*(1-$B$3)),IF(M928="PLACED",(((L928-1)*'results log'!$B$2)*(1-$B$3))-'results log'!$B$2,IF(J928=0,-'results log'!$B$2,-('results log'!$B$2*2))))))*E928),0))</f>
        <v>0</v>
      </c>
      <c r="U928">
        <f t="shared" si="29"/>
        <v>1</v>
      </c>
    </row>
    <row r="929" spans="8:21" ht="16" x14ac:dyDescent="0.2">
      <c r="H929" s="22"/>
      <c r="I929" s="22"/>
      <c r="J929" s="22"/>
      <c r="M929" s="17"/>
      <c r="N929" s="26">
        <f>((G929-1)*(1-(IF(H929="no",0,'results log'!$B$3)))+1)</f>
        <v>5.0000000000000044E-2</v>
      </c>
      <c r="O929" s="26">
        <f t="shared" si="30"/>
        <v>0</v>
      </c>
      <c r="P929" s="28">
        <f>IF(ISBLANK(M929),,IF(ISBLANK(F929),,(IF(M929="WON-EW",((((F929-1)*J929)*'results log'!$B$2)+('results log'!$B$2*(F929-1))),IF(M929="WON",((((F929-1)*J929)*'results log'!$B$2)+('results log'!$B$2*(F929-1))),IF(M929="PLACED",((((F929-1)*J929)*'results log'!$B$2)-'results log'!$B$2),IF(J929=0,-'results log'!$B$2,IF(J929=0,-'results log'!$B$2,-('results log'!$B$2*2)))))))*E929))</f>
        <v>0</v>
      </c>
      <c r="Q929" s="27">
        <f>IF(ISBLANK(M929),,IF(ISBLANK(G929),,(IF(M929="WON-EW",((((N929-1)*J929)*'results log'!$B$2)+('results log'!$B$2*(N929-1))),IF(M929="WON",((((N929-1)*J929)*'results log'!$B$2)+('results log'!$B$2*(N929-1))),IF(M929="PLACED",((((N929-1)*J929)*'results log'!$B$2)-'results log'!$B$2),IF(J929=0,-'results log'!$B$2,IF(J929=0,-'results log'!$B$2,-('results log'!$B$2*2)))))))*E929))</f>
        <v>0</v>
      </c>
      <c r="R929" s="27">
        <f>IF(ISBLANK(M929),,IF(U929&lt;&gt;1,((IF(M929="WON-EW",(((K929-1)*'results log'!$B$2)*(1-$B$3))+(((L929-1)*'results log'!$B$2)*(1-$B$3)),IF(M929="WON",(((K929-1)*'results log'!$B$2)*(1-$B$3)),IF(M929="PLACED",(((L929-1)*'results log'!$B$2)*(1-$B$3))-'results log'!$B$2,IF(J929=0,-'results log'!$B$2,-('results log'!$B$2*2))))))*E929),0))</f>
        <v>0</v>
      </c>
      <c r="U929">
        <f t="shared" si="29"/>
        <v>1</v>
      </c>
    </row>
    <row r="930" spans="8:21" ht="16" x14ac:dyDescent="0.2">
      <c r="H930" s="22"/>
      <c r="I930" s="22"/>
      <c r="J930" s="22"/>
      <c r="M930" s="17"/>
      <c r="N930" s="26">
        <f>((G930-1)*(1-(IF(H930="no",0,'results log'!$B$3)))+1)</f>
        <v>5.0000000000000044E-2</v>
      </c>
      <c r="O930" s="26">
        <f t="shared" si="30"/>
        <v>0</v>
      </c>
      <c r="P930" s="28">
        <f>IF(ISBLANK(M930),,IF(ISBLANK(F930),,(IF(M930="WON-EW",((((F930-1)*J930)*'results log'!$B$2)+('results log'!$B$2*(F930-1))),IF(M930="WON",((((F930-1)*J930)*'results log'!$B$2)+('results log'!$B$2*(F930-1))),IF(M930="PLACED",((((F930-1)*J930)*'results log'!$B$2)-'results log'!$B$2),IF(J930=0,-'results log'!$B$2,IF(J930=0,-'results log'!$B$2,-('results log'!$B$2*2)))))))*E930))</f>
        <v>0</v>
      </c>
      <c r="Q930" s="27">
        <f>IF(ISBLANK(M930),,IF(ISBLANK(G930),,(IF(M930="WON-EW",((((N930-1)*J930)*'results log'!$B$2)+('results log'!$B$2*(N930-1))),IF(M930="WON",((((N930-1)*J930)*'results log'!$B$2)+('results log'!$B$2*(N930-1))),IF(M930="PLACED",((((N930-1)*J930)*'results log'!$B$2)-'results log'!$B$2),IF(J930=0,-'results log'!$B$2,IF(J930=0,-'results log'!$B$2,-('results log'!$B$2*2)))))))*E930))</f>
        <v>0</v>
      </c>
      <c r="R930" s="27">
        <f>IF(ISBLANK(M930),,IF(U930&lt;&gt;1,((IF(M930="WON-EW",(((K930-1)*'results log'!$B$2)*(1-$B$3))+(((L930-1)*'results log'!$B$2)*(1-$B$3)),IF(M930="WON",(((K930-1)*'results log'!$B$2)*(1-$B$3)),IF(M930="PLACED",(((L930-1)*'results log'!$B$2)*(1-$B$3))-'results log'!$B$2,IF(J930=0,-'results log'!$B$2,-('results log'!$B$2*2))))))*E930),0))</f>
        <v>0</v>
      </c>
      <c r="U930">
        <f t="shared" si="29"/>
        <v>1</v>
      </c>
    </row>
    <row r="931" spans="8:21" ht="16" x14ac:dyDescent="0.2">
      <c r="H931" s="22"/>
      <c r="I931" s="22"/>
      <c r="J931" s="22"/>
      <c r="M931" s="17"/>
      <c r="N931" s="26">
        <f>((G931-1)*(1-(IF(H931="no",0,'results log'!$B$3)))+1)</f>
        <v>5.0000000000000044E-2</v>
      </c>
      <c r="O931" s="26">
        <f t="shared" si="30"/>
        <v>0</v>
      </c>
      <c r="P931" s="28">
        <f>IF(ISBLANK(M931),,IF(ISBLANK(F931),,(IF(M931="WON-EW",((((F931-1)*J931)*'results log'!$B$2)+('results log'!$B$2*(F931-1))),IF(M931="WON",((((F931-1)*J931)*'results log'!$B$2)+('results log'!$B$2*(F931-1))),IF(M931="PLACED",((((F931-1)*J931)*'results log'!$B$2)-'results log'!$B$2),IF(J931=0,-'results log'!$B$2,IF(J931=0,-'results log'!$B$2,-('results log'!$B$2*2)))))))*E931))</f>
        <v>0</v>
      </c>
      <c r="Q931" s="27">
        <f>IF(ISBLANK(M931),,IF(ISBLANK(G931),,(IF(M931="WON-EW",((((N931-1)*J931)*'results log'!$B$2)+('results log'!$B$2*(N931-1))),IF(M931="WON",((((N931-1)*J931)*'results log'!$B$2)+('results log'!$B$2*(N931-1))),IF(M931="PLACED",((((N931-1)*J931)*'results log'!$B$2)-'results log'!$B$2),IF(J931=0,-'results log'!$B$2,IF(J931=0,-'results log'!$B$2,-('results log'!$B$2*2)))))))*E931))</f>
        <v>0</v>
      </c>
      <c r="R931" s="27">
        <f>IF(ISBLANK(M931),,IF(U931&lt;&gt;1,((IF(M931="WON-EW",(((K931-1)*'results log'!$B$2)*(1-$B$3))+(((L931-1)*'results log'!$B$2)*(1-$B$3)),IF(M931="WON",(((K931-1)*'results log'!$B$2)*(1-$B$3)),IF(M931="PLACED",(((L931-1)*'results log'!$B$2)*(1-$B$3))-'results log'!$B$2,IF(J931=0,-'results log'!$B$2,-('results log'!$B$2*2))))))*E931),0))</f>
        <v>0</v>
      </c>
      <c r="U931">
        <f t="shared" si="29"/>
        <v>1</v>
      </c>
    </row>
    <row r="932" spans="8:21" ht="16" x14ac:dyDescent="0.2">
      <c r="H932" s="22"/>
      <c r="I932" s="22"/>
      <c r="J932" s="22"/>
      <c r="M932" s="17"/>
      <c r="N932" s="26">
        <f>((G932-1)*(1-(IF(H932="no",0,'results log'!$B$3)))+1)</f>
        <v>5.0000000000000044E-2</v>
      </c>
      <c r="O932" s="26">
        <f t="shared" si="30"/>
        <v>0</v>
      </c>
      <c r="P932" s="28">
        <f>IF(ISBLANK(M932),,IF(ISBLANK(F932),,(IF(M932="WON-EW",((((F932-1)*J932)*'results log'!$B$2)+('results log'!$B$2*(F932-1))),IF(M932="WON",((((F932-1)*J932)*'results log'!$B$2)+('results log'!$B$2*(F932-1))),IF(M932="PLACED",((((F932-1)*J932)*'results log'!$B$2)-'results log'!$B$2),IF(J932=0,-'results log'!$B$2,IF(J932=0,-'results log'!$B$2,-('results log'!$B$2*2)))))))*E932))</f>
        <v>0</v>
      </c>
      <c r="Q932" s="27">
        <f>IF(ISBLANK(M932),,IF(ISBLANK(G932),,(IF(M932="WON-EW",((((N932-1)*J932)*'results log'!$B$2)+('results log'!$B$2*(N932-1))),IF(M932="WON",((((N932-1)*J932)*'results log'!$B$2)+('results log'!$B$2*(N932-1))),IF(M932="PLACED",((((N932-1)*J932)*'results log'!$B$2)-'results log'!$B$2),IF(J932=0,-'results log'!$B$2,IF(J932=0,-'results log'!$B$2,-('results log'!$B$2*2)))))))*E932))</f>
        <v>0</v>
      </c>
      <c r="R932" s="27">
        <f>IF(ISBLANK(M932),,IF(U932&lt;&gt;1,((IF(M932="WON-EW",(((K932-1)*'results log'!$B$2)*(1-$B$3))+(((L932-1)*'results log'!$B$2)*(1-$B$3)),IF(M932="WON",(((K932-1)*'results log'!$B$2)*(1-$B$3)),IF(M932="PLACED",(((L932-1)*'results log'!$B$2)*(1-$B$3))-'results log'!$B$2,IF(J932=0,-'results log'!$B$2,-('results log'!$B$2*2))))))*E932),0))</f>
        <v>0</v>
      </c>
      <c r="U932">
        <f t="shared" si="29"/>
        <v>1</v>
      </c>
    </row>
    <row r="933" spans="8:21" ht="16" x14ac:dyDescent="0.2">
      <c r="H933" s="22"/>
      <c r="I933" s="22"/>
      <c r="J933" s="22"/>
      <c r="M933" s="17"/>
      <c r="N933" s="26">
        <f>((G933-1)*(1-(IF(H933="no",0,'results log'!$B$3)))+1)</f>
        <v>5.0000000000000044E-2</v>
      </c>
      <c r="O933" s="26">
        <f t="shared" si="30"/>
        <v>0</v>
      </c>
      <c r="P933" s="28">
        <f>IF(ISBLANK(M933),,IF(ISBLANK(F933),,(IF(M933="WON-EW",((((F933-1)*J933)*'results log'!$B$2)+('results log'!$B$2*(F933-1))),IF(M933="WON",((((F933-1)*J933)*'results log'!$B$2)+('results log'!$B$2*(F933-1))),IF(M933="PLACED",((((F933-1)*J933)*'results log'!$B$2)-'results log'!$B$2),IF(J933=0,-'results log'!$B$2,IF(J933=0,-'results log'!$B$2,-('results log'!$B$2*2)))))))*E933))</f>
        <v>0</v>
      </c>
      <c r="Q933" s="27">
        <f>IF(ISBLANK(M933),,IF(ISBLANK(G933),,(IF(M933="WON-EW",((((N933-1)*J933)*'results log'!$B$2)+('results log'!$B$2*(N933-1))),IF(M933="WON",((((N933-1)*J933)*'results log'!$B$2)+('results log'!$B$2*(N933-1))),IF(M933="PLACED",((((N933-1)*J933)*'results log'!$B$2)-'results log'!$B$2),IF(J933=0,-'results log'!$B$2,IF(J933=0,-'results log'!$B$2,-('results log'!$B$2*2)))))))*E933))</f>
        <v>0</v>
      </c>
      <c r="R933" s="27">
        <f>IF(ISBLANK(M933),,IF(U933&lt;&gt;1,((IF(M933="WON-EW",(((K933-1)*'results log'!$B$2)*(1-$B$3))+(((L933-1)*'results log'!$B$2)*(1-$B$3)),IF(M933="WON",(((K933-1)*'results log'!$B$2)*(1-$B$3)),IF(M933="PLACED",(((L933-1)*'results log'!$B$2)*(1-$B$3))-'results log'!$B$2,IF(J933=0,-'results log'!$B$2,-('results log'!$B$2*2))))))*E933),0))</f>
        <v>0</v>
      </c>
      <c r="U933">
        <f t="shared" si="29"/>
        <v>1</v>
      </c>
    </row>
    <row r="934" spans="8:21" ht="16" x14ac:dyDescent="0.2">
      <c r="H934" s="22"/>
      <c r="I934" s="22"/>
      <c r="J934" s="22"/>
      <c r="M934" s="17"/>
      <c r="N934" s="26">
        <f>((G934-1)*(1-(IF(H934="no",0,'results log'!$B$3)))+1)</f>
        <v>5.0000000000000044E-2</v>
      </c>
      <c r="O934" s="26">
        <f t="shared" si="30"/>
        <v>0</v>
      </c>
      <c r="P934" s="28">
        <f>IF(ISBLANK(M934),,IF(ISBLANK(F934),,(IF(M934="WON-EW",((((F934-1)*J934)*'results log'!$B$2)+('results log'!$B$2*(F934-1))),IF(M934="WON",((((F934-1)*J934)*'results log'!$B$2)+('results log'!$B$2*(F934-1))),IF(M934="PLACED",((((F934-1)*J934)*'results log'!$B$2)-'results log'!$B$2),IF(J934=0,-'results log'!$B$2,IF(J934=0,-'results log'!$B$2,-('results log'!$B$2*2)))))))*E934))</f>
        <v>0</v>
      </c>
      <c r="Q934" s="27">
        <f>IF(ISBLANK(M934),,IF(ISBLANK(G934),,(IF(M934="WON-EW",((((N934-1)*J934)*'results log'!$B$2)+('results log'!$B$2*(N934-1))),IF(M934="WON",((((N934-1)*J934)*'results log'!$B$2)+('results log'!$B$2*(N934-1))),IF(M934="PLACED",((((N934-1)*J934)*'results log'!$B$2)-'results log'!$B$2),IF(J934=0,-'results log'!$B$2,IF(J934=0,-'results log'!$B$2,-('results log'!$B$2*2)))))))*E934))</f>
        <v>0</v>
      </c>
      <c r="R934" s="27">
        <f>IF(ISBLANK(M934),,IF(U934&lt;&gt;1,((IF(M934="WON-EW",(((K934-1)*'results log'!$B$2)*(1-$B$3))+(((L934-1)*'results log'!$B$2)*(1-$B$3)),IF(M934="WON",(((K934-1)*'results log'!$B$2)*(1-$B$3)),IF(M934="PLACED",(((L934-1)*'results log'!$B$2)*(1-$B$3))-'results log'!$B$2,IF(J934=0,-'results log'!$B$2,-('results log'!$B$2*2))))))*E934),0))</f>
        <v>0</v>
      </c>
      <c r="U934">
        <f t="shared" si="29"/>
        <v>1</v>
      </c>
    </row>
    <row r="935" spans="8:21" ht="16" x14ac:dyDescent="0.2">
      <c r="H935" s="22"/>
      <c r="I935" s="22"/>
      <c r="J935" s="22"/>
      <c r="M935" s="17"/>
      <c r="N935" s="26">
        <f>((G935-1)*(1-(IF(H935="no",0,'results log'!$B$3)))+1)</f>
        <v>5.0000000000000044E-2</v>
      </c>
      <c r="O935" s="26">
        <f t="shared" si="30"/>
        <v>0</v>
      </c>
      <c r="P935" s="28">
        <f>IF(ISBLANK(M935),,IF(ISBLANK(F935),,(IF(M935="WON-EW",((((F935-1)*J935)*'results log'!$B$2)+('results log'!$B$2*(F935-1))),IF(M935="WON",((((F935-1)*J935)*'results log'!$B$2)+('results log'!$B$2*(F935-1))),IF(M935="PLACED",((((F935-1)*J935)*'results log'!$B$2)-'results log'!$B$2),IF(J935=0,-'results log'!$B$2,IF(J935=0,-'results log'!$B$2,-('results log'!$B$2*2)))))))*E935))</f>
        <v>0</v>
      </c>
      <c r="Q935" s="27">
        <f>IF(ISBLANK(M935),,IF(ISBLANK(G935),,(IF(M935="WON-EW",((((N935-1)*J935)*'results log'!$B$2)+('results log'!$B$2*(N935-1))),IF(M935="WON",((((N935-1)*J935)*'results log'!$B$2)+('results log'!$B$2*(N935-1))),IF(M935="PLACED",((((N935-1)*J935)*'results log'!$B$2)-'results log'!$B$2),IF(J935=0,-'results log'!$B$2,IF(J935=0,-'results log'!$B$2,-('results log'!$B$2*2)))))))*E935))</f>
        <v>0</v>
      </c>
      <c r="R935" s="27">
        <f>IF(ISBLANK(M935),,IF(U935&lt;&gt;1,((IF(M935="WON-EW",(((K935-1)*'results log'!$B$2)*(1-$B$3))+(((L935-1)*'results log'!$B$2)*(1-$B$3)),IF(M935="WON",(((K935-1)*'results log'!$B$2)*(1-$B$3)),IF(M935="PLACED",(((L935-1)*'results log'!$B$2)*(1-$B$3))-'results log'!$B$2,IF(J935=0,-'results log'!$B$2,-('results log'!$B$2*2))))))*E935),0))</f>
        <v>0</v>
      </c>
      <c r="U935">
        <f t="shared" si="29"/>
        <v>1</v>
      </c>
    </row>
    <row r="936" spans="8:21" ht="16" x14ac:dyDescent="0.2">
      <c r="H936" s="22"/>
      <c r="I936" s="22"/>
      <c r="J936" s="22"/>
      <c r="M936" s="17"/>
      <c r="N936" s="26">
        <f>((G936-1)*(1-(IF(H936="no",0,'results log'!$B$3)))+1)</f>
        <v>5.0000000000000044E-2</v>
      </c>
      <c r="O936" s="26">
        <f t="shared" si="30"/>
        <v>0</v>
      </c>
      <c r="P936" s="28">
        <f>IF(ISBLANK(M936),,IF(ISBLANK(F936),,(IF(M936="WON-EW",((((F936-1)*J936)*'results log'!$B$2)+('results log'!$B$2*(F936-1))),IF(M936="WON",((((F936-1)*J936)*'results log'!$B$2)+('results log'!$B$2*(F936-1))),IF(M936="PLACED",((((F936-1)*J936)*'results log'!$B$2)-'results log'!$B$2),IF(J936=0,-'results log'!$B$2,IF(J936=0,-'results log'!$B$2,-('results log'!$B$2*2)))))))*E936))</f>
        <v>0</v>
      </c>
      <c r="Q936" s="27">
        <f>IF(ISBLANK(M936),,IF(ISBLANK(G936),,(IF(M936="WON-EW",((((N936-1)*J936)*'results log'!$B$2)+('results log'!$B$2*(N936-1))),IF(M936="WON",((((N936-1)*J936)*'results log'!$B$2)+('results log'!$B$2*(N936-1))),IF(M936="PLACED",((((N936-1)*J936)*'results log'!$B$2)-'results log'!$B$2),IF(J936=0,-'results log'!$B$2,IF(J936=0,-'results log'!$B$2,-('results log'!$B$2*2)))))))*E936))</f>
        <v>0</v>
      </c>
      <c r="R936" s="27">
        <f>IF(ISBLANK(M936),,IF(U936&lt;&gt;1,((IF(M936="WON-EW",(((K936-1)*'results log'!$B$2)*(1-$B$3))+(((L936-1)*'results log'!$B$2)*(1-$B$3)),IF(M936="WON",(((K936-1)*'results log'!$B$2)*(1-$B$3)),IF(M936="PLACED",(((L936-1)*'results log'!$B$2)*(1-$B$3))-'results log'!$B$2,IF(J936=0,-'results log'!$B$2,-('results log'!$B$2*2))))))*E936),0))</f>
        <v>0</v>
      </c>
      <c r="U936">
        <f t="shared" si="29"/>
        <v>1</v>
      </c>
    </row>
    <row r="937" spans="8:21" ht="16" x14ac:dyDescent="0.2">
      <c r="H937" s="22"/>
      <c r="I937" s="22"/>
      <c r="J937" s="22"/>
      <c r="M937" s="17"/>
      <c r="N937" s="26">
        <f>((G937-1)*(1-(IF(H937="no",0,'results log'!$B$3)))+1)</f>
        <v>5.0000000000000044E-2</v>
      </c>
      <c r="O937" s="26">
        <f t="shared" si="30"/>
        <v>0</v>
      </c>
      <c r="P937" s="28">
        <f>IF(ISBLANK(M937),,IF(ISBLANK(F937),,(IF(M937="WON-EW",((((F937-1)*J937)*'results log'!$B$2)+('results log'!$B$2*(F937-1))),IF(M937="WON",((((F937-1)*J937)*'results log'!$B$2)+('results log'!$B$2*(F937-1))),IF(M937="PLACED",((((F937-1)*J937)*'results log'!$B$2)-'results log'!$B$2),IF(J937=0,-'results log'!$B$2,IF(J937=0,-'results log'!$B$2,-('results log'!$B$2*2)))))))*E937))</f>
        <v>0</v>
      </c>
      <c r="Q937" s="27">
        <f>IF(ISBLANK(M937),,IF(ISBLANK(G937),,(IF(M937="WON-EW",((((N937-1)*J937)*'results log'!$B$2)+('results log'!$B$2*(N937-1))),IF(M937="WON",((((N937-1)*J937)*'results log'!$B$2)+('results log'!$B$2*(N937-1))),IF(M937="PLACED",((((N937-1)*J937)*'results log'!$B$2)-'results log'!$B$2),IF(J937=0,-'results log'!$B$2,IF(J937=0,-'results log'!$B$2,-('results log'!$B$2*2)))))))*E937))</f>
        <v>0</v>
      </c>
      <c r="R937" s="27">
        <f>IF(ISBLANK(M937),,IF(U937&lt;&gt;1,((IF(M937="WON-EW",(((K937-1)*'results log'!$B$2)*(1-$B$3))+(((L937-1)*'results log'!$B$2)*(1-$B$3)),IF(M937="WON",(((K937-1)*'results log'!$B$2)*(1-$B$3)),IF(M937="PLACED",(((L937-1)*'results log'!$B$2)*(1-$B$3))-'results log'!$B$2,IF(J937=0,-'results log'!$B$2,-('results log'!$B$2*2))))))*E937),0))</f>
        <v>0</v>
      </c>
      <c r="U937">
        <f t="shared" si="29"/>
        <v>1</v>
      </c>
    </row>
    <row r="938" spans="8:21" ht="16" x14ac:dyDescent="0.2">
      <c r="H938" s="22"/>
      <c r="I938" s="22"/>
      <c r="J938" s="22"/>
      <c r="M938" s="17"/>
      <c r="N938" s="26">
        <f>((G938-1)*(1-(IF(H938="no",0,'results log'!$B$3)))+1)</f>
        <v>5.0000000000000044E-2</v>
      </c>
      <c r="O938" s="26">
        <f t="shared" si="30"/>
        <v>0</v>
      </c>
      <c r="P938" s="28">
        <f>IF(ISBLANK(M938),,IF(ISBLANK(F938),,(IF(M938="WON-EW",((((F938-1)*J938)*'results log'!$B$2)+('results log'!$B$2*(F938-1))),IF(M938="WON",((((F938-1)*J938)*'results log'!$B$2)+('results log'!$B$2*(F938-1))),IF(M938="PLACED",((((F938-1)*J938)*'results log'!$B$2)-'results log'!$B$2),IF(J938=0,-'results log'!$B$2,IF(J938=0,-'results log'!$B$2,-('results log'!$B$2*2)))))))*E938))</f>
        <v>0</v>
      </c>
      <c r="Q938" s="27">
        <f>IF(ISBLANK(M938),,IF(ISBLANK(G938),,(IF(M938="WON-EW",((((N938-1)*J938)*'results log'!$B$2)+('results log'!$B$2*(N938-1))),IF(M938="WON",((((N938-1)*J938)*'results log'!$B$2)+('results log'!$B$2*(N938-1))),IF(M938="PLACED",((((N938-1)*J938)*'results log'!$B$2)-'results log'!$B$2),IF(J938=0,-'results log'!$B$2,IF(J938=0,-'results log'!$B$2,-('results log'!$B$2*2)))))))*E938))</f>
        <v>0</v>
      </c>
      <c r="R938" s="27">
        <f>IF(ISBLANK(M938),,IF(U938&lt;&gt;1,((IF(M938="WON-EW",(((K938-1)*'results log'!$B$2)*(1-$B$3))+(((L938-1)*'results log'!$B$2)*(1-$B$3)),IF(M938="WON",(((K938-1)*'results log'!$B$2)*(1-$B$3)),IF(M938="PLACED",(((L938-1)*'results log'!$B$2)*(1-$B$3))-'results log'!$B$2,IF(J938=0,-'results log'!$B$2,-('results log'!$B$2*2))))))*E938),0))</f>
        <v>0</v>
      </c>
      <c r="U938">
        <f t="shared" si="29"/>
        <v>1</v>
      </c>
    </row>
    <row r="939" spans="8:21" ht="16" x14ac:dyDescent="0.2">
      <c r="H939" s="22"/>
      <c r="I939" s="22"/>
      <c r="J939" s="22"/>
      <c r="M939" s="17"/>
      <c r="N939" s="26">
        <f>((G939-1)*(1-(IF(H939="no",0,'results log'!$B$3)))+1)</f>
        <v>5.0000000000000044E-2</v>
      </c>
      <c r="O939" s="26">
        <f t="shared" si="30"/>
        <v>0</v>
      </c>
      <c r="P939" s="28">
        <f>IF(ISBLANK(M939),,IF(ISBLANK(F939),,(IF(M939="WON-EW",((((F939-1)*J939)*'results log'!$B$2)+('results log'!$B$2*(F939-1))),IF(M939="WON",((((F939-1)*J939)*'results log'!$B$2)+('results log'!$B$2*(F939-1))),IF(M939="PLACED",((((F939-1)*J939)*'results log'!$B$2)-'results log'!$B$2),IF(J939=0,-'results log'!$B$2,IF(J939=0,-'results log'!$B$2,-('results log'!$B$2*2)))))))*E939))</f>
        <v>0</v>
      </c>
      <c r="Q939" s="27">
        <f>IF(ISBLANK(M939),,IF(ISBLANK(G939),,(IF(M939="WON-EW",((((N939-1)*J939)*'results log'!$B$2)+('results log'!$B$2*(N939-1))),IF(M939="WON",((((N939-1)*J939)*'results log'!$B$2)+('results log'!$B$2*(N939-1))),IF(M939="PLACED",((((N939-1)*J939)*'results log'!$B$2)-'results log'!$B$2),IF(J939=0,-'results log'!$B$2,IF(J939=0,-'results log'!$B$2,-('results log'!$B$2*2)))))))*E939))</f>
        <v>0</v>
      </c>
      <c r="R939" s="27">
        <f>IF(ISBLANK(M939),,IF(U939&lt;&gt;1,((IF(M939="WON-EW",(((K939-1)*'results log'!$B$2)*(1-$B$3))+(((L939-1)*'results log'!$B$2)*(1-$B$3)),IF(M939="WON",(((K939-1)*'results log'!$B$2)*(1-$B$3)),IF(M939="PLACED",(((L939-1)*'results log'!$B$2)*(1-$B$3))-'results log'!$B$2,IF(J939=0,-'results log'!$B$2,-('results log'!$B$2*2))))))*E939),0))</f>
        <v>0</v>
      </c>
      <c r="U939">
        <f t="shared" si="29"/>
        <v>1</v>
      </c>
    </row>
    <row r="940" spans="8:21" ht="16" x14ac:dyDescent="0.2">
      <c r="H940" s="22"/>
      <c r="I940" s="22"/>
      <c r="J940" s="22"/>
      <c r="M940" s="17"/>
      <c r="N940" s="26">
        <f>((G940-1)*(1-(IF(H940="no",0,'results log'!$B$3)))+1)</f>
        <v>5.0000000000000044E-2</v>
      </c>
      <c r="O940" s="26">
        <f t="shared" si="30"/>
        <v>0</v>
      </c>
      <c r="P940" s="28">
        <f>IF(ISBLANK(M940),,IF(ISBLANK(F940),,(IF(M940="WON-EW",((((F940-1)*J940)*'results log'!$B$2)+('results log'!$B$2*(F940-1))),IF(M940="WON",((((F940-1)*J940)*'results log'!$B$2)+('results log'!$B$2*(F940-1))),IF(M940="PLACED",((((F940-1)*J940)*'results log'!$B$2)-'results log'!$B$2),IF(J940=0,-'results log'!$B$2,IF(J940=0,-'results log'!$B$2,-('results log'!$B$2*2)))))))*E940))</f>
        <v>0</v>
      </c>
      <c r="Q940" s="27">
        <f>IF(ISBLANK(M940),,IF(ISBLANK(G940),,(IF(M940="WON-EW",((((N940-1)*J940)*'results log'!$B$2)+('results log'!$B$2*(N940-1))),IF(M940="WON",((((N940-1)*J940)*'results log'!$B$2)+('results log'!$B$2*(N940-1))),IF(M940="PLACED",((((N940-1)*J940)*'results log'!$B$2)-'results log'!$B$2),IF(J940=0,-'results log'!$B$2,IF(J940=0,-'results log'!$B$2,-('results log'!$B$2*2)))))))*E940))</f>
        <v>0</v>
      </c>
      <c r="R940" s="27">
        <f>IF(ISBLANK(M940),,IF(U940&lt;&gt;1,((IF(M940="WON-EW",(((K940-1)*'results log'!$B$2)*(1-$B$3))+(((L940-1)*'results log'!$B$2)*(1-$B$3)),IF(M940="WON",(((K940-1)*'results log'!$B$2)*(1-$B$3)),IF(M940="PLACED",(((L940-1)*'results log'!$B$2)*(1-$B$3))-'results log'!$B$2,IF(J940=0,-'results log'!$B$2,-('results log'!$B$2*2))))))*E940),0))</f>
        <v>0</v>
      </c>
      <c r="U940">
        <f t="shared" si="29"/>
        <v>1</v>
      </c>
    </row>
    <row r="941" spans="8:21" ht="16" x14ac:dyDescent="0.2">
      <c r="H941" s="22"/>
      <c r="I941" s="22"/>
      <c r="J941" s="22"/>
      <c r="M941" s="17"/>
      <c r="N941" s="26">
        <f>((G941-1)*(1-(IF(H941="no",0,'results log'!$B$3)))+1)</f>
        <v>5.0000000000000044E-2</v>
      </c>
      <c r="O941" s="26">
        <f t="shared" si="30"/>
        <v>0</v>
      </c>
      <c r="P941" s="28">
        <f>IF(ISBLANK(M941),,IF(ISBLANK(F941),,(IF(M941="WON-EW",((((F941-1)*J941)*'results log'!$B$2)+('results log'!$B$2*(F941-1))),IF(M941="WON",((((F941-1)*J941)*'results log'!$B$2)+('results log'!$B$2*(F941-1))),IF(M941="PLACED",((((F941-1)*J941)*'results log'!$B$2)-'results log'!$B$2),IF(J941=0,-'results log'!$B$2,IF(J941=0,-'results log'!$B$2,-('results log'!$B$2*2)))))))*E941))</f>
        <v>0</v>
      </c>
      <c r="Q941" s="27">
        <f>IF(ISBLANK(M941),,IF(ISBLANK(G941),,(IF(M941="WON-EW",((((N941-1)*J941)*'results log'!$B$2)+('results log'!$B$2*(N941-1))),IF(M941="WON",((((N941-1)*J941)*'results log'!$B$2)+('results log'!$B$2*(N941-1))),IF(M941="PLACED",((((N941-1)*J941)*'results log'!$B$2)-'results log'!$B$2),IF(J941=0,-'results log'!$B$2,IF(J941=0,-'results log'!$B$2,-('results log'!$B$2*2)))))))*E941))</f>
        <v>0</v>
      </c>
      <c r="R941" s="27">
        <f>IF(ISBLANK(M941),,IF(U941&lt;&gt;1,((IF(M941="WON-EW",(((K941-1)*'results log'!$B$2)*(1-$B$3))+(((L941-1)*'results log'!$B$2)*(1-$B$3)),IF(M941="WON",(((K941-1)*'results log'!$B$2)*(1-$B$3)),IF(M941="PLACED",(((L941-1)*'results log'!$B$2)*(1-$B$3))-'results log'!$B$2,IF(J941=0,-'results log'!$B$2,-('results log'!$B$2*2))))))*E941),0))</f>
        <v>0</v>
      </c>
      <c r="U941">
        <f t="shared" si="29"/>
        <v>1</v>
      </c>
    </row>
    <row r="942" spans="8:21" ht="16" x14ac:dyDescent="0.2">
      <c r="H942" s="22"/>
      <c r="I942" s="22"/>
      <c r="J942" s="22"/>
      <c r="M942" s="17"/>
      <c r="N942" s="26">
        <f>((G942-1)*(1-(IF(H942="no",0,'results log'!$B$3)))+1)</f>
        <v>5.0000000000000044E-2</v>
      </c>
      <c r="O942" s="26">
        <f t="shared" si="30"/>
        <v>0</v>
      </c>
      <c r="P942" s="28">
        <f>IF(ISBLANK(M942),,IF(ISBLANK(F942),,(IF(M942="WON-EW",((((F942-1)*J942)*'results log'!$B$2)+('results log'!$B$2*(F942-1))),IF(M942="WON",((((F942-1)*J942)*'results log'!$B$2)+('results log'!$B$2*(F942-1))),IF(M942="PLACED",((((F942-1)*J942)*'results log'!$B$2)-'results log'!$B$2),IF(J942=0,-'results log'!$B$2,IF(J942=0,-'results log'!$B$2,-('results log'!$B$2*2)))))))*E942))</f>
        <v>0</v>
      </c>
      <c r="Q942" s="27">
        <f>IF(ISBLANK(M942),,IF(ISBLANK(G942),,(IF(M942="WON-EW",((((N942-1)*J942)*'results log'!$B$2)+('results log'!$B$2*(N942-1))),IF(M942="WON",((((N942-1)*J942)*'results log'!$B$2)+('results log'!$B$2*(N942-1))),IF(M942="PLACED",((((N942-1)*J942)*'results log'!$B$2)-'results log'!$B$2),IF(J942=0,-'results log'!$B$2,IF(J942=0,-'results log'!$B$2,-('results log'!$B$2*2)))))))*E942))</f>
        <v>0</v>
      </c>
      <c r="R942" s="27">
        <f>IF(ISBLANK(M942),,IF(U942&lt;&gt;1,((IF(M942="WON-EW",(((K942-1)*'results log'!$B$2)*(1-$B$3))+(((L942-1)*'results log'!$B$2)*(1-$B$3)),IF(M942="WON",(((K942-1)*'results log'!$B$2)*(1-$B$3)),IF(M942="PLACED",(((L942-1)*'results log'!$B$2)*(1-$B$3))-'results log'!$B$2,IF(J942=0,-'results log'!$B$2,-('results log'!$B$2*2))))))*E942),0))</f>
        <v>0</v>
      </c>
      <c r="U942">
        <f t="shared" si="29"/>
        <v>1</v>
      </c>
    </row>
    <row r="943" spans="8:21" ht="16" x14ac:dyDescent="0.2">
      <c r="H943" s="22"/>
      <c r="I943" s="22"/>
      <c r="J943" s="22"/>
      <c r="M943" s="17"/>
      <c r="N943" s="26">
        <f>((G943-1)*(1-(IF(H943="no",0,'results log'!$B$3)))+1)</f>
        <v>5.0000000000000044E-2</v>
      </c>
      <c r="O943" s="26">
        <f t="shared" si="30"/>
        <v>0</v>
      </c>
      <c r="P943" s="28">
        <f>IF(ISBLANK(M943),,IF(ISBLANK(F943),,(IF(M943="WON-EW",((((F943-1)*J943)*'results log'!$B$2)+('results log'!$B$2*(F943-1))),IF(M943="WON",((((F943-1)*J943)*'results log'!$B$2)+('results log'!$B$2*(F943-1))),IF(M943="PLACED",((((F943-1)*J943)*'results log'!$B$2)-'results log'!$B$2),IF(J943=0,-'results log'!$B$2,IF(J943=0,-'results log'!$B$2,-('results log'!$B$2*2)))))))*E943))</f>
        <v>0</v>
      </c>
      <c r="Q943" s="27">
        <f>IF(ISBLANK(M943),,IF(ISBLANK(G943),,(IF(M943="WON-EW",((((N943-1)*J943)*'results log'!$B$2)+('results log'!$B$2*(N943-1))),IF(M943="WON",((((N943-1)*J943)*'results log'!$B$2)+('results log'!$B$2*(N943-1))),IF(M943="PLACED",((((N943-1)*J943)*'results log'!$B$2)-'results log'!$B$2),IF(J943=0,-'results log'!$B$2,IF(J943=0,-'results log'!$B$2,-('results log'!$B$2*2)))))))*E943))</f>
        <v>0</v>
      </c>
      <c r="R943" s="27">
        <f>IF(ISBLANK(M943),,IF(U943&lt;&gt;1,((IF(M943="WON-EW",(((K943-1)*'results log'!$B$2)*(1-$B$3))+(((L943-1)*'results log'!$B$2)*(1-$B$3)),IF(M943="WON",(((K943-1)*'results log'!$B$2)*(1-$B$3)),IF(M943="PLACED",(((L943-1)*'results log'!$B$2)*(1-$B$3))-'results log'!$B$2,IF(J943=0,-'results log'!$B$2,-('results log'!$B$2*2))))))*E943),0))</f>
        <v>0</v>
      </c>
      <c r="U943">
        <f t="shared" si="29"/>
        <v>1</v>
      </c>
    </row>
    <row r="944" spans="8:21" ht="16" x14ac:dyDescent="0.2">
      <c r="H944" s="22"/>
      <c r="I944" s="22"/>
      <c r="J944" s="22"/>
      <c r="M944" s="17"/>
      <c r="N944" s="26">
        <f>((G944-1)*(1-(IF(H944="no",0,'results log'!$B$3)))+1)</f>
        <v>5.0000000000000044E-2</v>
      </c>
      <c r="O944" s="26">
        <f t="shared" si="30"/>
        <v>0</v>
      </c>
      <c r="P944" s="28">
        <f>IF(ISBLANK(M944),,IF(ISBLANK(F944),,(IF(M944="WON-EW",((((F944-1)*J944)*'results log'!$B$2)+('results log'!$B$2*(F944-1))),IF(M944="WON",((((F944-1)*J944)*'results log'!$B$2)+('results log'!$B$2*(F944-1))),IF(M944="PLACED",((((F944-1)*J944)*'results log'!$B$2)-'results log'!$B$2),IF(J944=0,-'results log'!$B$2,IF(J944=0,-'results log'!$B$2,-('results log'!$B$2*2)))))))*E944))</f>
        <v>0</v>
      </c>
      <c r="Q944" s="27">
        <f>IF(ISBLANK(M944),,IF(ISBLANK(G944),,(IF(M944="WON-EW",((((N944-1)*J944)*'results log'!$B$2)+('results log'!$B$2*(N944-1))),IF(M944="WON",((((N944-1)*J944)*'results log'!$B$2)+('results log'!$B$2*(N944-1))),IF(M944="PLACED",((((N944-1)*J944)*'results log'!$B$2)-'results log'!$B$2),IF(J944=0,-'results log'!$B$2,IF(J944=0,-'results log'!$B$2,-('results log'!$B$2*2)))))))*E944))</f>
        <v>0</v>
      </c>
      <c r="R944" s="27">
        <f>IF(ISBLANK(M944),,IF(U944&lt;&gt;1,((IF(M944="WON-EW",(((K944-1)*'results log'!$B$2)*(1-$B$3))+(((L944-1)*'results log'!$B$2)*(1-$B$3)),IF(M944="WON",(((K944-1)*'results log'!$B$2)*(1-$B$3)),IF(M944="PLACED",(((L944-1)*'results log'!$B$2)*(1-$B$3))-'results log'!$B$2,IF(J944=0,-'results log'!$B$2,-('results log'!$B$2*2))))))*E944),0))</f>
        <v>0</v>
      </c>
      <c r="U944">
        <f t="shared" si="29"/>
        <v>1</v>
      </c>
    </row>
    <row r="945" spans="8:21" ht="16" x14ac:dyDescent="0.2">
      <c r="H945" s="22"/>
      <c r="I945" s="22"/>
      <c r="J945" s="22"/>
      <c r="M945" s="17"/>
      <c r="N945" s="26">
        <f>((G945-1)*(1-(IF(H945="no",0,'results log'!$B$3)))+1)</f>
        <v>5.0000000000000044E-2</v>
      </c>
      <c r="O945" s="26">
        <f t="shared" si="30"/>
        <v>0</v>
      </c>
      <c r="P945" s="28">
        <f>IF(ISBLANK(M945),,IF(ISBLANK(F945),,(IF(M945="WON-EW",((((F945-1)*J945)*'results log'!$B$2)+('results log'!$B$2*(F945-1))),IF(M945="WON",((((F945-1)*J945)*'results log'!$B$2)+('results log'!$B$2*(F945-1))),IF(M945="PLACED",((((F945-1)*J945)*'results log'!$B$2)-'results log'!$B$2),IF(J945=0,-'results log'!$B$2,IF(J945=0,-'results log'!$B$2,-('results log'!$B$2*2)))))))*E945))</f>
        <v>0</v>
      </c>
      <c r="Q945" s="27">
        <f>IF(ISBLANK(M945),,IF(ISBLANK(G945),,(IF(M945="WON-EW",((((N945-1)*J945)*'results log'!$B$2)+('results log'!$B$2*(N945-1))),IF(M945="WON",((((N945-1)*J945)*'results log'!$B$2)+('results log'!$B$2*(N945-1))),IF(M945="PLACED",((((N945-1)*J945)*'results log'!$B$2)-'results log'!$B$2),IF(J945=0,-'results log'!$B$2,IF(J945=0,-'results log'!$B$2,-('results log'!$B$2*2)))))))*E945))</f>
        <v>0</v>
      </c>
      <c r="R945" s="27">
        <f>IF(ISBLANK(M945),,IF(U945&lt;&gt;1,((IF(M945="WON-EW",(((K945-1)*'results log'!$B$2)*(1-$B$3))+(((L945-1)*'results log'!$B$2)*(1-$B$3)),IF(M945="WON",(((K945-1)*'results log'!$B$2)*(1-$B$3)),IF(M945="PLACED",(((L945-1)*'results log'!$B$2)*(1-$B$3))-'results log'!$B$2,IF(J945=0,-'results log'!$B$2,-('results log'!$B$2*2))))))*E945),0))</f>
        <v>0</v>
      </c>
      <c r="U945">
        <f t="shared" si="29"/>
        <v>1</v>
      </c>
    </row>
    <row r="946" spans="8:21" ht="16" x14ac:dyDescent="0.2">
      <c r="H946" s="22"/>
      <c r="I946" s="22"/>
      <c r="J946" s="22"/>
      <c r="M946" s="17"/>
      <c r="N946" s="26">
        <f>((G946-1)*(1-(IF(H946="no",0,'results log'!$B$3)))+1)</f>
        <v>5.0000000000000044E-2</v>
      </c>
      <c r="O946" s="26">
        <f t="shared" si="30"/>
        <v>0</v>
      </c>
      <c r="P946" s="28">
        <f>IF(ISBLANK(M946),,IF(ISBLANK(F946),,(IF(M946="WON-EW",((((F946-1)*J946)*'results log'!$B$2)+('results log'!$B$2*(F946-1))),IF(M946="WON",((((F946-1)*J946)*'results log'!$B$2)+('results log'!$B$2*(F946-1))),IF(M946="PLACED",((((F946-1)*J946)*'results log'!$B$2)-'results log'!$B$2),IF(J946=0,-'results log'!$B$2,IF(J946=0,-'results log'!$B$2,-('results log'!$B$2*2)))))))*E946))</f>
        <v>0</v>
      </c>
      <c r="Q946" s="27">
        <f>IF(ISBLANK(M946),,IF(ISBLANK(G946),,(IF(M946="WON-EW",((((N946-1)*J946)*'results log'!$B$2)+('results log'!$B$2*(N946-1))),IF(M946="WON",((((N946-1)*J946)*'results log'!$B$2)+('results log'!$B$2*(N946-1))),IF(M946="PLACED",((((N946-1)*J946)*'results log'!$B$2)-'results log'!$B$2),IF(J946=0,-'results log'!$B$2,IF(J946=0,-'results log'!$B$2,-('results log'!$B$2*2)))))))*E946))</f>
        <v>0</v>
      </c>
      <c r="R946" s="27">
        <f>IF(ISBLANK(M946),,IF(U946&lt;&gt;1,((IF(M946="WON-EW",(((K946-1)*'results log'!$B$2)*(1-$B$3))+(((L946-1)*'results log'!$B$2)*(1-$B$3)),IF(M946="WON",(((K946-1)*'results log'!$B$2)*(1-$B$3)),IF(M946="PLACED",(((L946-1)*'results log'!$B$2)*(1-$B$3))-'results log'!$B$2,IF(J946=0,-'results log'!$B$2,-('results log'!$B$2*2))))))*E946),0))</f>
        <v>0</v>
      </c>
      <c r="U946">
        <f t="shared" si="29"/>
        <v>1</v>
      </c>
    </row>
    <row r="947" spans="8:21" ht="16" x14ac:dyDescent="0.2">
      <c r="H947" s="22"/>
      <c r="I947" s="22"/>
      <c r="J947" s="22"/>
      <c r="M947" s="17"/>
      <c r="N947" s="26">
        <f>((G947-1)*(1-(IF(H947="no",0,'results log'!$B$3)))+1)</f>
        <v>5.0000000000000044E-2</v>
      </c>
      <c r="O947" s="26">
        <f t="shared" si="30"/>
        <v>0</v>
      </c>
      <c r="P947" s="28">
        <f>IF(ISBLANK(M947),,IF(ISBLANK(F947),,(IF(M947="WON-EW",((((F947-1)*J947)*'results log'!$B$2)+('results log'!$B$2*(F947-1))),IF(M947="WON",((((F947-1)*J947)*'results log'!$B$2)+('results log'!$B$2*(F947-1))),IF(M947="PLACED",((((F947-1)*J947)*'results log'!$B$2)-'results log'!$B$2),IF(J947=0,-'results log'!$B$2,IF(J947=0,-'results log'!$B$2,-('results log'!$B$2*2)))))))*E947))</f>
        <v>0</v>
      </c>
      <c r="Q947" s="27">
        <f>IF(ISBLANK(M947),,IF(ISBLANK(G947),,(IF(M947="WON-EW",((((N947-1)*J947)*'results log'!$B$2)+('results log'!$B$2*(N947-1))),IF(M947="WON",((((N947-1)*J947)*'results log'!$B$2)+('results log'!$B$2*(N947-1))),IF(M947="PLACED",((((N947-1)*J947)*'results log'!$B$2)-'results log'!$B$2),IF(J947=0,-'results log'!$B$2,IF(J947=0,-'results log'!$B$2,-('results log'!$B$2*2)))))))*E947))</f>
        <v>0</v>
      </c>
      <c r="R947" s="27">
        <f>IF(ISBLANK(M947),,IF(U947&lt;&gt;1,((IF(M947="WON-EW",(((K947-1)*'results log'!$B$2)*(1-$B$3))+(((L947-1)*'results log'!$B$2)*(1-$B$3)),IF(M947="WON",(((K947-1)*'results log'!$B$2)*(1-$B$3)),IF(M947="PLACED",(((L947-1)*'results log'!$B$2)*(1-$B$3))-'results log'!$B$2,IF(J947=0,-'results log'!$B$2,-('results log'!$B$2*2))))))*E947),0))</f>
        <v>0</v>
      </c>
      <c r="U947">
        <f t="shared" si="29"/>
        <v>1</v>
      </c>
    </row>
    <row r="948" spans="8:21" ht="16" x14ac:dyDescent="0.2">
      <c r="H948" s="22"/>
      <c r="I948" s="22"/>
      <c r="J948" s="22"/>
      <c r="M948" s="17"/>
      <c r="N948" s="26">
        <f>((G948-1)*(1-(IF(H948="no",0,'results log'!$B$3)))+1)</f>
        <v>5.0000000000000044E-2</v>
      </c>
      <c r="O948" s="26">
        <f t="shared" si="30"/>
        <v>0</v>
      </c>
      <c r="P948" s="28">
        <f>IF(ISBLANK(M948),,IF(ISBLANK(F948),,(IF(M948="WON-EW",((((F948-1)*J948)*'results log'!$B$2)+('results log'!$B$2*(F948-1))),IF(M948="WON",((((F948-1)*J948)*'results log'!$B$2)+('results log'!$B$2*(F948-1))),IF(M948="PLACED",((((F948-1)*J948)*'results log'!$B$2)-'results log'!$B$2),IF(J948=0,-'results log'!$B$2,IF(J948=0,-'results log'!$B$2,-('results log'!$B$2*2)))))))*E948))</f>
        <v>0</v>
      </c>
      <c r="Q948" s="27">
        <f>IF(ISBLANK(M948),,IF(ISBLANK(G948),,(IF(M948="WON-EW",((((N948-1)*J948)*'results log'!$B$2)+('results log'!$B$2*(N948-1))),IF(M948="WON",((((N948-1)*J948)*'results log'!$B$2)+('results log'!$B$2*(N948-1))),IF(M948="PLACED",((((N948-1)*J948)*'results log'!$B$2)-'results log'!$B$2),IF(J948=0,-'results log'!$B$2,IF(J948=0,-'results log'!$B$2,-('results log'!$B$2*2)))))))*E948))</f>
        <v>0</v>
      </c>
      <c r="R948" s="27">
        <f>IF(ISBLANK(M948),,IF(U948&lt;&gt;1,((IF(M948="WON-EW",(((K948-1)*'results log'!$B$2)*(1-$B$3))+(((L948-1)*'results log'!$B$2)*(1-$B$3)),IF(M948="WON",(((K948-1)*'results log'!$B$2)*(1-$B$3)),IF(M948="PLACED",(((L948-1)*'results log'!$B$2)*(1-$B$3))-'results log'!$B$2,IF(J948=0,-'results log'!$B$2,-('results log'!$B$2*2))))))*E948),0))</f>
        <v>0</v>
      </c>
      <c r="U948">
        <f t="shared" si="29"/>
        <v>1</v>
      </c>
    </row>
    <row r="949" spans="8:21" ht="16" x14ac:dyDescent="0.2">
      <c r="H949" s="22"/>
      <c r="I949" s="22"/>
      <c r="J949" s="22"/>
      <c r="M949" s="17"/>
      <c r="N949" s="26">
        <f>((G949-1)*(1-(IF(H949="no",0,'results log'!$B$3)))+1)</f>
        <v>5.0000000000000044E-2</v>
      </c>
      <c r="O949" s="26">
        <f t="shared" si="30"/>
        <v>0</v>
      </c>
      <c r="P949" s="28">
        <f>IF(ISBLANK(M949),,IF(ISBLANK(F949),,(IF(M949="WON-EW",((((F949-1)*J949)*'results log'!$B$2)+('results log'!$B$2*(F949-1))),IF(M949="WON",((((F949-1)*J949)*'results log'!$B$2)+('results log'!$B$2*(F949-1))),IF(M949="PLACED",((((F949-1)*J949)*'results log'!$B$2)-'results log'!$B$2),IF(J949=0,-'results log'!$B$2,IF(J949=0,-'results log'!$B$2,-('results log'!$B$2*2)))))))*E949))</f>
        <v>0</v>
      </c>
      <c r="Q949" s="27">
        <f>IF(ISBLANK(M949),,IF(ISBLANK(G949),,(IF(M949="WON-EW",((((N949-1)*J949)*'results log'!$B$2)+('results log'!$B$2*(N949-1))),IF(M949="WON",((((N949-1)*J949)*'results log'!$B$2)+('results log'!$B$2*(N949-1))),IF(M949="PLACED",((((N949-1)*J949)*'results log'!$B$2)-'results log'!$B$2),IF(J949=0,-'results log'!$B$2,IF(J949=0,-'results log'!$B$2,-('results log'!$B$2*2)))))))*E949))</f>
        <v>0</v>
      </c>
      <c r="R949" s="27">
        <f>IF(ISBLANK(M949),,IF(U949&lt;&gt;1,((IF(M949="WON-EW",(((K949-1)*'results log'!$B$2)*(1-$B$3))+(((L949-1)*'results log'!$B$2)*(1-$B$3)),IF(M949="WON",(((K949-1)*'results log'!$B$2)*(1-$B$3)),IF(M949="PLACED",(((L949-1)*'results log'!$B$2)*(1-$B$3))-'results log'!$B$2,IF(J949=0,-'results log'!$B$2,-('results log'!$B$2*2))))))*E949),0))</f>
        <v>0</v>
      </c>
      <c r="U949">
        <f t="shared" si="29"/>
        <v>1</v>
      </c>
    </row>
    <row r="950" spans="8:21" ht="16" x14ac:dyDescent="0.2">
      <c r="H950" s="22"/>
      <c r="I950" s="22"/>
      <c r="J950" s="22"/>
      <c r="M950" s="17"/>
      <c r="N950" s="26">
        <f>((G950-1)*(1-(IF(H950="no",0,'results log'!$B$3)))+1)</f>
        <v>5.0000000000000044E-2</v>
      </c>
      <c r="O950" s="26">
        <f t="shared" si="30"/>
        <v>0</v>
      </c>
      <c r="P950" s="28">
        <f>IF(ISBLANK(M950),,IF(ISBLANK(F950),,(IF(M950="WON-EW",((((F950-1)*J950)*'results log'!$B$2)+('results log'!$B$2*(F950-1))),IF(M950="WON",((((F950-1)*J950)*'results log'!$B$2)+('results log'!$B$2*(F950-1))),IF(M950="PLACED",((((F950-1)*J950)*'results log'!$B$2)-'results log'!$B$2),IF(J950=0,-'results log'!$B$2,IF(J950=0,-'results log'!$B$2,-('results log'!$B$2*2)))))))*E950))</f>
        <v>0</v>
      </c>
      <c r="Q950" s="27">
        <f>IF(ISBLANK(M950),,IF(ISBLANK(G950),,(IF(M950="WON-EW",((((N950-1)*J950)*'results log'!$B$2)+('results log'!$B$2*(N950-1))),IF(M950="WON",((((N950-1)*J950)*'results log'!$B$2)+('results log'!$B$2*(N950-1))),IF(M950="PLACED",((((N950-1)*J950)*'results log'!$B$2)-'results log'!$B$2),IF(J950=0,-'results log'!$B$2,IF(J950=0,-'results log'!$B$2,-('results log'!$B$2*2)))))))*E950))</f>
        <v>0</v>
      </c>
      <c r="R950" s="27">
        <f>IF(ISBLANK(M950),,IF(U950&lt;&gt;1,((IF(M950="WON-EW",(((K950-1)*'results log'!$B$2)*(1-$B$3))+(((L950-1)*'results log'!$B$2)*(1-$B$3)),IF(M950="WON",(((K950-1)*'results log'!$B$2)*(1-$B$3)),IF(M950="PLACED",(((L950-1)*'results log'!$B$2)*(1-$B$3))-'results log'!$B$2,IF(J950=0,-'results log'!$B$2,-('results log'!$B$2*2))))))*E950),0))</f>
        <v>0</v>
      </c>
      <c r="U950">
        <f t="shared" si="29"/>
        <v>1</v>
      </c>
    </row>
    <row r="951" spans="8:21" ht="16" x14ac:dyDescent="0.2">
      <c r="H951" s="22"/>
      <c r="I951" s="22"/>
      <c r="J951" s="22"/>
      <c r="M951" s="17"/>
      <c r="N951" s="26">
        <f>((G951-1)*(1-(IF(H951="no",0,'results log'!$B$3)))+1)</f>
        <v>5.0000000000000044E-2</v>
      </c>
      <c r="O951" s="26">
        <f t="shared" si="30"/>
        <v>0</v>
      </c>
      <c r="P951" s="28">
        <f>IF(ISBLANK(M951),,IF(ISBLANK(F951),,(IF(M951="WON-EW",((((F951-1)*J951)*'results log'!$B$2)+('results log'!$B$2*(F951-1))),IF(M951="WON",((((F951-1)*J951)*'results log'!$B$2)+('results log'!$B$2*(F951-1))),IF(M951="PLACED",((((F951-1)*J951)*'results log'!$B$2)-'results log'!$B$2),IF(J951=0,-'results log'!$B$2,IF(J951=0,-'results log'!$B$2,-('results log'!$B$2*2)))))))*E951))</f>
        <v>0</v>
      </c>
      <c r="Q951" s="27">
        <f>IF(ISBLANK(M951),,IF(ISBLANK(G951),,(IF(M951="WON-EW",((((N951-1)*J951)*'results log'!$B$2)+('results log'!$B$2*(N951-1))),IF(M951="WON",((((N951-1)*J951)*'results log'!$B$2)+('results log'!$B$2*(N951-1))),IF(M951="PLACED",((((N951-1)*J951)*'results log'!$B$2)-'results log'!$B$2),IF(J951=0,-'results log'!$B$2,IF(J951=0,-'results log'!$B$2,-('results log'!$B$2*2)))))))*E951))</f>
        <v>0</v>
      </c>
      <c r="R951" s="27">
        <f>IF(ISBLANK(M951),,IF(U951&lt;&gt;1,((IF(M951="WON-EW",(((K951-1)*'results log'!$B$2)*(1-$B$3))+(((L951-1)*'results log'!$B$2)*(1-$B$3)),IF(M951="WON",(((K951-1)*'results log'!$B$2)*(1-$B$3)),IF(M951="PLACED",(((L951-1)*'results log'!$B$2)*(1-$B$3))-'results log'!$B$2,IF(J951=0,-'results log'!$B$2,-('results log'!$B$2*2))))))*E951),0))</f>
        <v>0</v>
      </c>
      <c r="U951">
        <f t="shared" si="29"/>
        <v>1</v>
      </c>
    </row>
    <row r="952" spans="8:21" ht="16" x14ac:dyDescent="0.2">
      <c r="H952" s="22"/>
      <c r="I952" s="22"/>
      <c r="J952" s="22"/>
      <c r="M952" s="17"/>
      <c r="N952" s="26">
        <f>((G952-1)*(1-(IF(H952="no",0,'results log'!$B$3)))+1)</f>
        <v>5.0000000000000044E-2</v>
      </c>
      <c r="O952" s="26">
        <f t="shared" si="30"/>
        <v>0</v>
      </c>
      <c r="P952" s="28">
        <f>IF(ISBLANK(M952),,IF(ISBLANK(F952),,(IF(M952="WON-EW",((((F952-1)*J952)*'results log'!$B$2)+('results log'!$B$2*(F952-1))),IF(M952="WON",((((F952-1)*J952)*'results log'!$B$2)+('results log'!$B$2*(F952-1))),IF(M952="PLACED",((((F952-1)*J952)*'results log'!$B$2)-'results log'!$B$2),IF(J952=0,-'results log'!$B$2,IF(J952=0,-'results log'!$B$2,-('results log'!$B$2*2)))))))*E952))</f>
        <v>0</v>
      </c>
      <c r="Q952" s="27">
        <f>IF(ISBLANK(M952),,IF(ISBLANK(G952),,(IF(M952="WON-EW",((((N952-1)*J952)*'results log'!$B$2)+('results log'!$B$2*(N952-1))),IF(M952="WON",((((N952-1)*J952)*'results log'!$B$2)+('results log'!$B$2*(N952-1))),IF(M952="PLACED",((((N952-1)*J952)*'results log'!$B$2)-'results log'!$B$2),IF(J952=0,-'results log'!$B$2,IF(J952=0,-'results log'!$B$2,-('results log'!$B$2*2)))))))*E952))</f>
        <v>0</v>
      </c>
      <c r="R952" s="27">
        <f>IF(ISBLANK(M952),,IF(U952&lt;&gt;1,((IF(M952="WON-EW",(((K952-1)*'results log'!$B$2)*(1-$B$3))+(((L952-1)*'results log'!$B$2)*(1-$B$3)),IF(M952="WON",(((K952-1)*'results log'!$B$2)*(1-$B$3)),IF(M952="PLACED",(((L952-1)*'results log'!$B$2)*(1-$B$3))-'results log'!$B$2,IF(J952=0,-'results log'!$B$2,-('results log'!$B$2*2))))))*E952),0))</f>
        <v>0</v>
      </c>
      <c r="U952">
        <f t="shared" si="29"/>
        <v>1</v>
      </c>
    </row>
    <row r="953" spans="8:21" ht="16" x14ac:dyDescent="0.2">
      <c r="H953" s="22"/>
      <c r="I953" s="22"/>
      <c r="J953" s="22"/>
      <c r="M953" s="17"/>
      <c r="N953" s="26">
        <f>((G953-1)*(1-(IF(H953="no",0,'results log'!$B$3)))+1)</f>
        <v>5.0000000000000044E-2</v>
      </c>
      <c r="O953" s="26">
        <f t="shared" si="30"/>
        <v>0</v>
      </c>
      <c r="P953" s="28">
        <f>IF(ISBLANK(M953),,IF(ISBLANK(F953),,(IF(M953="WON-EW",((((F953-1)*J953)*'results log'!$B$2)+('results log'!$B$2*(F953-1))),IF(M953="WON",((((F953-1)*J953)*'results log'!$B$2)+('results log'!$B$2*(F953-1))),IF(M953="PLACED",((((F953-1)*J953)*'results log'!$B$2)-'results log'!$B$2),IF(J953=0,-'results log'!$B$2,IF(J953=0,-'results log'!$B$2,-('results log'!$B$2*2)))))))*E953))</f>
        <v>0</v>
      </c>
      <c r="Q953" s="27">
        <f>IF(ISBLANK(M953),,IF(ISBLANK(G953),,(IF(M953="WON-EW",((((N953-1)*J953)*'results log'!$B$2)+('results log'!$B$2*(N953-1))),IF(M953="WON",((((N953-1)*J953)*'results log'!$B$2)+('results log'!$B$2*(N953-1))),IF(M953="PLACED",((((N953-1)*J953)*'results log'!$B$2)-'results log'!$B$2),IF(J953=0,-'results log'!$B$2,IF(J953=0,-'results log'!$B$2,-('results log'!$B$2*2)))))))*E953))</f>
        <v>0</v>
      </c>
      <c r="R953" s="27">
        <f>IF(ISBLANK(M953),,IF(U953&lt;&gt;1,((IF(M953="WON-EW",(((K953-1)*'results log'!$B$2)*(1-$B$3))+(((L953-1)*'results log'!$B$2)*(1-$B$3)),IF(M953="WON",(((K953-1)*'results log'!$B$2)*(1-$B$3)),IF(M953="PLACED",(((L953-1)*'results log'!$B$2)*(1-$B$3))-'results log'!$B$2,IF(J953=0,-'results log'!$B$2,-('results log'!$B$2*2))))))*E953),0))</f>
        <v>0</v>
      </c>
      <c r="U953">
        <f t="shared" si="29"/>
        <v>1</v>
      </c>
    </row>
    <row r="954" spans="8:21" ht="16" x14ac:dyDescent="0.2">
      <c r="H954" s="22"/>
      <c r="I954" s="22"/>
      <c r="J954" s="22"/>
      <c r="M954" s="17"/>
      <c r="N954" s="26">
        <f>((G954-1)*(1-(IF(H954="no",0,'results log'!$B$3)))+1)</f>
        <v>5.0000000000000044E-2</v>
      </c>
      <c r="O954" s="26">
        <f t="shared" si="30"/>
        <v>0</v>
      </c>
      <c r="P954" s="28">
        <f>IF(ISBLANK(M954),,IF(ISBLANK(F954),,(IF(M954="WON-EW",((((F954-1)*J954)*'results log'!$B$2)+('results log'!$B$2*(F954-1))),IF(M954="WON",((((F954-1)*J954)*'results log'!$B$2)+('results log'!$B$2*(F954-1))),IF(M954="PLACED",((((F954-1)*J954)*'results log'!$B$2)-'results log'!$B$2),IF(J954=0,-'results log'!$B$2,IF(J954=0,-'results log'!$B$2,-('results log'!$B$2*2)))))))*E954))</f>
        <v>0</v>
      </c>
      <c r="Q954" s="27">
        <f>IF(ISBLANK(M954),,IF(ISBLANK(G954),,(IF(M954="WON-EW",((((N954-1)*J954)*'results log'!$B$2)+('results log'!$B$2*(N954-1))),IF(M954="WON",((((N954-1)*J954)*'results log'!$B$2)+('results log'!$B$2*(N954-1))),IF(M954="PLACED",((((N954-1)*J954)*'results log'!$B$2)-'results log'!$B$2),IF(J954=0,-'results log'!$B$2,IF(J954=0,-'results log'!$B$2,-('results log'!$B$2*2)))))))*E954))</f>
        <v>0</v>
      </c>
      <c r="R954" s="27">
        <f>IF(ISBLANK(M954),,IF(U954&lt;&gt;1,((IF(M954="WON-EW",(((K954-1)*'results log'!$B$2)*(1-$B$3))+(((L954-1)*'results log'!$B$2)*(1-$B$3)),IF(M954="WON",(((K954-1)*'results log'!$B$2)*(1-$B$3)),IF(M954="PLACED",(((L954-1)*'results log'!$B$2)*(1-$B$3))-'results log'!$B$2,IF(J954=0,-'results log'!$B$2,-('results log'!$B$2*2))))))*E954),0))</f>
        <v>0</v>
      </c>
      <c r="U954">
        <f t="shared" si="29"/>
        <v>1</v>
      </c>
    </row>
    <row r="955" spans="8:21" ht="16" x14ac:dyDescent="0.2">
      <c r="H955" s="22"/>
      <c r="I955" s="22"/>
      <c r="J955" s="22"/>
      <c r="M955" s="17"/>
      <c r="N955" s="26">
        <f>((G955-1)*(1-(IF(H955="no",0,'results log'!$B$3)))+1)</f>
        <v>5.0000000000000044E-2</v>
      </c>
      <c r="O955" s="26">
        <f t="shared" si="30"/>
        <v>0</v>
      </c>
      <c r="P955" s="28">
        <f>IF(ISBLANK(M955),,IF(ISBLANK(F955),,(IF(M955="WON-EW",((((F955-1)*J955)*'results log'!$B$2)+('results log'!$B$2*(F955-1))),IF(M955="WON",((((F955-1)*J955)*'results log'!$B$2)+('results log'!$B$2*(F955-1))),IF(M955="PLACED",((((F955-1)*J955)*'results log'!$B$2)-'results log'!$B$2),IF(J955=0,-'results log'!$B$2,IF(J955=0,-'results log'!$B$2,-('results log'!$B$2*2)))))))*E955))</f>
        <v>0</v>
      </c>
      <c r="Q955" s="27">
        <f>IF(ISBLANK(M955),,IF(ISBLANK(G955),,(IF(M955="WON-EW",((((N955-1)*J955)*'results log'!$B$2)+('results log'!$B$2*(N955-1))),IF(M955="WON",((((N955-1)*J955)*'results log'!$B$2)+('results log'!$B$2*(N955-1))),IF(M955="PLACED",((((N955-1)*J955)*'results log'!$B$2)-'results log'!$B$2),IF(J955=0,-'results log'!$B$2,IF(J955=0,-'results log'!$B$2,-('results log'!$B$2*2)))))))*E955))</f>
        <v>0</v>
      </c>
      <c r="R955" s="27">
        <f>IF(ISBLANK(M955),,IF(U955&lt;&gt;1,((IF(M955="WON-EW",(((K955-1)*'results log'!$B$2)*(1-$B$3))+(((L955-1)*'results log'!$B$2)*(1-$B$3)),IF(M955="WON",(((K955-1)*'results log'!$B$2)*(1-$B$3)),IF(M955="PLACED",(((L955-1)*'results log'!$B$2)*(1-$B$3))-'results log'!$B$2,IF(J955=0,-'results log'!$B$2,-('results log'!$B$2*2))))))*E955),0))</f>
        <v>0</v>
      </c>
      <c r="U955">
        <f t="shared" si="29"/>
        <v>1</v>
      </c>
    </row>
    <row r="956" spans="8:21" ht="16" x14ac:dyDescent="0.2">
      <c r="H956" s="22"/>
      <c r="I956" s="22"/>
      <c r="J956" s="22"/>
      <c r="M956" s="17"/>
      <c r="N956" s="26">
        <f>((G956-1)*(1-(IF(H956="no",0,'results log'!$B$3)))+1)</f>
        <v>5.0000000000000044E-2</v>
      </c>
      <c r="O956" s="26">
        <f t="shared" si="30"/>
        <v>0</v>
      </c>
      <c r="P956" s="28">
        <f>IF(ISBLANK(M956),,IF(ISBLANK(F956),,(IF(M956="WON-EW",((((F956-1)*J956)*'results log'!$B$2)+('results log'!$B$2*(F956-1))),IF(M956="WON",((((F956-1)*J956)*'results log'!$B$2)+('results log'!$B$2*(F956-1))),IF(M956="PLACED",((((F956-1)*J956)*'results log'!$B$2)-'results log'!$B$2),IF(J956=0,-'results log'!$B$2,IF(J956=0,-'results log'!$B$2,-('results log'!$B$2*2)))))))*E956))</f>
        <v>0</v>
      </c>
      <c r="Q956" s="27">
        <f>IF(ISBLANK(M956),,IF(ISBLANK(G956),,(IF(M956="WON-EW",((((N956-1)*J956)*'results log'!$B$2)+('results log'!$B$2*(N956-1))),IF(M956="WON",((((N956-1)*J956)*'results log'!$B$2)+('results log'!$B$2*(N956-1))),IF(M956="PLACED",((((N956-1)*J956)*'results log'!$B$2)-'results log'!$B$2),IF(J956=0,-'results log'!$B$2,IF(J956=0,-'results log'!$B$2,-('results log'!$B$2*2)))))))*E956))</f>
        <v>0</v>
      </c>
      <c r="R956" s="27">
        <f>IF(ISBLANK(M956),,IF(U956&lt;&gt;1,((IF(M956="WON-EW",(((K956-1)*'results log'!$B$2)*(1-$B$3))+(((L956-1)*'results log'!$B$2)*(1-$B$3)),IF(M956="WON",(((K956-1)*'results log'!$B$2)*(1-$B$3)),IF(M956="PLACED",(((L956-1)*'results log'!$B$2)*(1-$B$3))-'results log'!$B$2,IF(J956=0,-'results log'!$B$2,-('results log'!$B$2*2))))))*E956),0))</f>
        <v>0</v>
      </c>
      <c r="U956">
        <f t="shared" si="29"/>
        <v>1</v>
      </c>
    </row>
    <row r="957" spans="8:21" ht="16" x14ac:dyDescent="0.2">
      <c r="H957" s="22"/>
      <c r="I957" s="22"/>
      <c r="J957" s="22"/>
      <c r="M957" s="17"/>
      <c r="N957" s="26">
        <f>((G957-1)*(1-(IF(H957="no",0,'results log'!$B$3)))+1)</f>
        <v>5.0000000000000044E-2</v>
      </c>
      <c r="O957" s="26">
        <f t="shared" si="30"/>
        <v>0</v>
      </c>
      <c r="P957" s="28">
        <f>IF(ISBLANK(M957),,IF(ISBLANK(F957),,(IF(M957="WON-EW",((((F957-1)*J957)*'results log'!$B$2)+('results log'!$B$2*(F957-1))),IF(M957="WON",((((F957-1)*J957)*'results log'!$B$2)+('results log'!$B$2*(F957-1))),IF(M957="PLACED",((((F957-1)*J957)*'results log'!$B$2)-'results log'!$B$2),IF(J957=0,-'results log'!$B$2,IF(J957=0,-'results log'!$B$2,-('results log'!$B$2*2)))))))*E957))</f>
        <v>0</v>
      </c>
      <c r="Q957" s="27">
        <f>IF(ISBLANK(M957),,IF(ISBLANK(G957),,(IF(M957="WON-EW",((((N957-1)*J957)*'results log'!$B$2)+('results log'!$B$2*(N957-1))),IF(M957="WON",((((N957-1)*J957)*'results log'!$B$2)+('results log'!$B$2*(N957-1))),IF(M957="PLACED",((((N957-1)*J957)*'results log'!$B$2)-'results log'!$B$2),IF(J957=0,-'results log'!$B$2,IF(J957=0,-'results log'!$B$2,-('results log'!$B$2*2)))))))*E957))</f>
        <v>0</v>
      </c>
      <c r="R957" s="27">
        <f>IF(ISBLANK(M957),,IF(U957&lt;&gt;1,((IF(M957="WON-EW",(((K957-1)*'results log'!$B$2)*(1-$B$3))+(((L957-1)*'results log'!$B$2)*(1-$B$3)),IF(M957="WON",(((K957-1)*'results log'!$B$2)*(1-$B$3)),IF(M957="PLACED",(((L957-1)*'results log'!$B$2)*(1-$B$3))-'results log'!$B$2,IF(J957=0,-'results log'!$B$2,-('results log'!$B$2*2))))))*E957),0))</f>
        <v>0</v>
      </c>
      <c r="U957">
        <f t="shared" si="29"/>
        <v>1</v>
      </c>
    </row>
    <row r="958" spans="8:21" ht="16" x14ac:dyDescent="0.2">
      <c r="H958" s="22"/>
      <c r="I958" s="22"/>
      <c r="J958" s="22"/>
      <c r="M958" s="17"/>
      <c r="N958" s="26">
        <f>((G958-1)*(1-(IF(H958="no",0,'results log'!$B$3)))+1)</f>
        <v>5.0000000000000044E-2</v>
      </c>
      <c r="O958" s="26">
        <f t="shared" si="30"/>
        <v>0</v>
      </c>
      <c r="P958" s="28">
        <f>IF(ISBLANK(M958),,IF(ISBLANK(F958),,(IF(M958="WON-EW",((((F958-1)*J958)*'results log'!$B$2)+('results log'!$B$2*(F958-1))),IF(M958="WON",((((F958-1)*J958)*'results log'!$B$2)+('results log'!$B$2*(F958-1))),IF(M958="PLACED",((((F958-1)*J958)*'results log'!$B$2)-'results log'!$B$2),IF(J958=0,-'results log'!$B$2,IF(J958=0,-'results log'!$B$2,-('results log'!$B$2*2)))))))*E958))</f>
        <v>0</v>
      </c>
      <c r="Q958" s="27">
        <f>IF(ISBLANK(M958),,IF(ISBLANK(G958),,(IF(M958="WON-EW",((((N958-1)*J958)*'results log'!$B$2)+('results log'!$B$2*(N958-1))),IF(M958="WON",((((N958-1)*J958)*'results log'!$B$2)+('results log'!$B$2*(N958-1))),IF(M958="PLACED",((((N958-1)*J958)*'results log'!$B$2)-'results log'!$B$2),IF(J958=0,-'results log'!$B$2,IF(J958=0,-'results log'!$B$2,-('results log'!$B$2*2)))))))*E958))</f>
        <v>0</v>
      </c>
      <c r="R958" s="27">
        <f>IF(ISBLANK(M958),,IF(U958&lt;&gt;1,((IF(M958="WON-EW",(((K958-1)*'results log'!$B$2)*(1-$B$3))+(((L958-1)*'results log'!$B$2)*(1-$B$3)),IF(M958="WON",(((K958-1)*'results log'!$B$2)*(1-$B$3)),IF(M958="PLACED",(((L958-1)*'results log'!$B$2)*(1-$B$3))-'results log'!$B$2,IF(J958=0,-'results log'!$B$2,-('results log'!$B$2*2))))))*E958),0))</f>
        <v>0</v>
      </c>
      <c r="U958">
        <f t="shared" si="29"/>
        <v>1</v>
      </c>
    </row>
    <row r="959" spans="8:21" ht="16" x14ac:dyDescent="0.2">
      <c r="H959" s="22"/>
      <c r="I959" s="22"/>
      <c r="J959" s="22"/>
      <c r="M959" s="17"/>
      <c r="N959" s="26">
        <f>((G959-1)*(1-(IF(H959="no",0,'results log'!$B$3)))+1)</f>
        <v>5.0000000000000044E-2</v>
      </c>
      <c r="O959" s="26">
        <f t="shared" si="30"/>
        <v>0</v>
      </c>
      <c r="P959" s="28">
        <f>IF(ISBLANK(M959),,IF(ISBLANK(F959),,(IF(M959="WON-EW",((((F959-1)*J959)*'results log'!$B$2)+('results log'!$B$2*(F959-1))),IF(M959="WON",((((F959-1)*J959)*'results log'!$B$2)+('results log'!$B$2*(F959-1))),IF(M959="PLACED",((((F959-1)*J959)*'results log'!$B$2)-'results log'!$B$2),IF(J959=0,-'results log'!$B$2,IF(J959=0,-'results log'!$B$2,-('results log'!$B$2*2)))))))*E959))</f>
        <v>0</v>
      </c>
      <c r="Q959" s="27">
        <f>IF(ISBLANK(M959),,IF(ISBLANK(G959),,(IF(M959="WON-EW",((((N959-1)*J959)*'results log'!$B$2)+('results log'!$B$2*(N959-1))),IF(M959="WON",((((N959-1)*J959)*'results log'!$B$2)+('results log'!$B$2*(N959-1))),IF(M959="PLACED",((((N959-1)*J959)*'results log'!$B$2)-'results log'!$B$2),IF(J959=0,-'results log'!$B$2,IF(J959=0,-'results log'!$B$2,-('results log'!$B$2*2)))))))*E959))</f>
        <v>0</v>
      </c>
      <c r="R959" s="27">
        <f>IF(ISBLANK(M959),,IF(U959&lt;&gt;1,((IF(M959="WON-EW",(((K959-1)*'results log'!$B$2)*(1-$B$3))+(((L959-1)*'results log'!$B$2)*(1-$B$3)),IF(M959="WON",(((K959-1)*'results log'!$B$2)*(1-$B$3)),IF(M959="PLACED",(((L959-1)*'results log'!$B$2)*(1-$B$3))-'results log'!$B$2,IF(J959=0,-'results log'!$B$2,-('results log'!$B$2*2))))))*E959),0))</f>
        <v>0</v>
      </c>
      <c r="U959">
        <f t="shared" si="29"/>
        <v>1</v>
      </c>
    </row>
    <row r="960" spans="8:21" ht="16" x14ac:dyDescent="0.2">
      <c r="H960" s="22"/>
      <c r="I960" s="22"/>
      <c r="J960" s="22"/>
      <c r="M960" s="17"/>
      <c r="N960" s="26">
        <f>((G960-1)*(1-(IF(H960="no",0,'results log'!$B$3)))+1)</f>
        <v>5.0000000000000044E-2</v>
      </c>
      <c r="O960" s="26">
        <f t="shared" si="30"/>
        <v>0</v>
      </c>
      <c r="P960" s="28">
        <f>IF(ISBLANK(M960),,IF(ISBLANK(F960),,(IF(M960="WON-EW",((((F960-1)*J960)*'results log'!$B$2)+('results log'!$B$2*(F960-1))),IF(M960="WON",((((F960-1)*J960)*'results log'!$B$2)+('results log'!$B$2*(F960-1))),IF(M960="PLACED",((((F960-1)*J960)*'results log'!$B$2)-'results log'!$B$2),IF(J960=0,-'results log'!$B$2,IF(J960=0,-'results log'!$B$2,-('results log'!$B$2*2)))))))*E960))</f>
        <v>0</v>
      </c>
      <c r="Q960" s="27">
        <f>IF(ISBLANK(M960),,IF(ISBLANK(G960),,(IF(M960="WON-EW",((((N960-1)*J960)*'results log'!$B$2)+('results log'!$B$2*(N960-1))),IF(M960="WON",((((N960-1)*J960)*'results log'!$B$2)+('results log'!$B$2*(N960-1))),IF(M960="PLACED",((((N960-1)*J960)*'results log'!$B$2)-'results log'!$B$2),IF(J960=0,-'results log'!$B$2,IF(J960=0,-'results log'!$B$2,-('results log'!$B$2*2)))))))*E960))</f>
        <v>0</v>
      </c>
      <c r="R960" s="27">
        <f>IF(ISBLANK(M960),,IF(U960&lt;&gt;1,((IF(M960="WON-EW",(((K960-1)*'results log'!$B$2)*(1-$B$3))+(((L960-1)*'results log'!$B$2)*(1-$B$3)),IF(M960="WON",(((K960-1)*'results log'!$B$2)*(1-$B$3)),IF(M960="PLACED",(((L960-1)*'results log'!$B$2)*(1-$B$3))-'results log'!$B$2,IF(J960=0,-'results log'!$B$2,-('results log'!$B$2*2))))))*E960),0))</f>
        <v>0</v>
      </c>
      <c r="U960">
        <f t="shared" si="29"/>
        <v>1</v>
      </c>
    </row>
    <row r="961" spans="8:21" ht="16" x14ac:dyDescent="0.2">
      <c r="H961" s="22"/>
      <c r="I961" s="22"/>
      <c r="J961" s="22"/>
      <c r="M961" s="17"/>
      <c r="N961" s="26">
        <f>((G961-1)*(1-(IF(H961="no",0,'results log'!$B$3)))+1)</f>
        <v>5.0000000000000044E-2</v>
      </c>
      <c r="O961" s="26">
        <f t="shared" si="30"/>
        <v>0</v>
      </c>
      <c r="P961" s="28">
        <f>IF(ISBLANK(M961),,IF(ISBLANK(F961),,(IF(M961="WON-EW",((((F961-1)*J961)*'results log'!$B$2)+('results log'!$B$2*(F961-1))),IF(M961="WON",((((F961-1)*J961)*'results log'!$B$2)+('results log'!$B$2*(F961-1))),IF(M961="PLACED",((((F961-1)*J961)*'results log'!$B$2)-'results log'!$B$2),IF(J961=0,-'results log'!$B$2,IF(J961=0,-'results log'!$B$2,-('results log'!$B$2*2)))))))*E961))</f>
        <v>0</v>
      </c>
      <c r="Q961" s="27">
        <f>IF(ISBLANK(M961),,IF(ISBLANK(G961),,(IF(M961="WON-EW",((((N961-1)*J961)*'results log'!$B$2)+('results log'!$B$2*(N961-1))),IF(M961="WON",((((N961-1)*J961)*'results log'!$B$2)+('results log'!$B$2*(N961-1))),IF(M961="PLACED",((((N961-1)*J961)*'results log'!$B$2)-'results log'!$B$2),IF(J961=0,-'results log'!$B$2,IF(J961=0,-'results log'!$B$2,-('results log'!$B$2*2)))))))*E961))</f>
        <v>0</v>
      </c>
      <c r="R961" s="27">
        <f>IF(ISBLANK(M961),,IF(U961&lt;&gt;1,((IF(M961="WON-EW",(((K961-1)*'results log'!$B$2)*(1-$B$3))+(((L961-1)*'results log'!$B$2)*(1-$B$3)),IF(M961="WON",(((K961-1)*'results log'!$B$2)*(1-$B$3)),IF(M961="PLACED",(((L961-1)*'results log'!$B$2)*(1-$B$3))-'results log'!$B$2,IF(J961=0,-'results log'!$B$2,-('results log'!$B$2*2))))))*E961),0))</f>
        <v>0</v>
      </c>
      <c r="U961">
        <f t="shared" si="29"/>
        <v>1</v>
      </c>
    </row>
    <row r="962" spans="8:21" ht="16" x14ac:dyDescent="0.2">
      <c r="H962" s="22"/>
      <c r="I962" s="22"/>
      <c r="J962" s="22"/>
      <c r="M962" s="17"/>
      <c r="N962" s="26">
        <f>((G962-1)*(1-(IF(H962="no",0,'results log'!$B$3)))+1)</f>
        <v>5.0000000000000044E-2</v>
      </c>
      <c r="O962" s="26">
        <f t="shared" si="30"/>
        <v>0</v>
      </c>
      <c r="P962" s="28">
        <f>IF(ISBLANK(M962),,IF(ISBLANK(F962),,(IF(M962="WON-EW",((((F962-1)*J962)*'results log'!$B$2)+('results log'!$B$2*(F962-1))),IF(M962="WON",((((F962-1)*J962)*'results log'!$B$2)+('results log'!$B$2*(F962-1))),IF(M962="PLACED",((((F962-1)*J962)*'results log'!$B$2)-'results log'!$B$2),IF(J962=0,-'results log'!$B$2,IF(J962=0,-'results log'!$B$2,-('results log'!$B$2*2)))))))*E962))</f>
        <v>0</v>
      </c>
      <c r="Q962" s="27">
        <f>IF(ISBLANK(M962),,IF(ISBLANK(G962),,(IF(M962="WON-EW",((((N962-1)*J962)*'results log'!$B$2)+('results log'!$B$2*(N962-1))),IF(M962="WON",((((N962-1)*J962)*'results log'!$B$2)+('results log'!$B$2*(N962-1))),IF(M962="PLACED",((((N962-1)*J962)*'results log'!$B$2)-'results log'!$B$2),IF(J962=0,-'results log'!$B$2,IF(J962=0,-'results log'!$B$2,-('results log'!$B$2*2)))))))*E962))</f>
        <v>0</v>
      </c>
      <c r="R962" s="27">
        <f>IF(ISBLANK(M962),,IF(U962&lt;&gt;1,((IF(M962="WON-EW",(((K962-1)*'results log'!$B$2)*(1-$B$3))+(((L962-1)*'results log'!$B$2)*(1-$B$3)),IF(M962="WON",(((K962-1)*'results log'!$B$2)*(1-$B$3)),IF(M962="PLACED",(((L962-1)*'results log'!$B$2)*(1-$B$3))-'results log'!$B$2,IF(J962=0,-'results log'!$B$2,-('results log'!$B$2*2))))))*E962),0))</f>
        <v>0</v>
      </c>
      <c r="U962">
        <f t="shared" si="29"/>
        <v>1</v>
      </c>
    </row>
    <row r="963" spans="8:21" ht="16" x14ac:dyDescent="0.2">
      <c r="H963" s="22"/>
      <c r="I963" s="22"/>
      <c r="J963" s="22"/>
      <c r="M963" s="17"/>
      <c r="N963" s="26">
        <f>((G963-1)*(1-(IF(H963="no",0,'results log'!$B$3)))+1)</f>
        <v>5.0000000000000044E-2</v>
      </c>
      <c r="O963" s="26">
        <f t="shared" si="30"/>
        <v>0</v>
      </c>
      <c r="P963" s="28">
        <f>IF(ISBLANK(M963),,IF(ISBLANK(F963),,(IF(M963="WON-EW",((((F963-1)*J963)*'results log'!$B$2)+('results log'!$B$2*(F963-1))),IF(M963="WON",((((F963-1)*J963)*'results log'!$B$2)+('results log'!$B$2*(F963-1))),IF(M963="PLACED",((((F963-1)*J963)*'results log'!$B$2)-'results log'!$B$2),IF(J963=0,-'results log'!$B$2,IF(J963=0,-'results log'!$B$2,-('results log'!$B$2*2)))))))*E963))</f>
        <v>0</v>
      </c>
      <c r="Q963" s="27">
        <f>IF(ISBLANK(M963),,IF(ISBLANK(G963),,(IF(M963="WON-EW",((((N963-1)*J963)*'results log'!$B$2)+('results log'!$B$2*(N963-1))),IF(M963="WON",((((N963-1)*J963)*'results log'!$B$2)+('results log'!$B$2*(N963-1))),IF(M963="PLACED",((((N963-1)*J963)*'results log'!$B$2)-'results log'!$B$2),IF(J963=0,-'results log'!$B$2,IF(J963=0,-'results log'!$B$2,-('results log'!$B$2*2)))))))*E963))</f>
        <v>0</v>
      </c>
      <c r="R963" s="27">
        <f>IF(ISBLANK(M963),,IF(U963&lt;&gt;1,((IF(M963="WON-EW",(((K963-1)*'results log'!$B$2)*(1-$B$3))+(((L963-1)*'results log'!$B$2)*(1-$B$3)),IF(M963="WON",(((K963-1)*'results log'!$B$2)*(1-$B$3)),IF(M963="PLACED",(((L963-1)*'results log'!$B$2)*(1-$B$3))-'results log'!$B$2,IF(J963=0,-'results log'!$B$2,-('results log'!$B$2*2))))))*E963),0))</f>
        <v>0</v>
      </c>
      <c r="U963">
        <f t="shared" si="29"/>
        <v>1</v>
      </c>
    </row>
    <row r="964" spans="8:21" ht="16" x14ac:dyDescent="0.2">
      <c r="H964" s="22"/>
      <c r="I964" s="22"/>
      <c r="J964" s="22"/>
      <c r="M964" s="17"/>
      <c r="N964" s="26">
        <f>((G964-1)*(1-(IF(H964="no",0,'results log'!$B$3)))+1)</f>
        <v>5.0000000000000044E-2</v>
      </c>
      <c r="O964" s="26">
        <f t="shared" si="30"/>
        <v>0</v>
      </c>
      <c r="P964" s="28">
        <f>IF(ISBLANK(M964),,IF(ISBLANK(F964),,(IF(M964="WON-EW",((((F964-1)*J964)*'results log'!$B$2)+('results log'!$B$2*(F964-1))),IF(M964="WON",((((F964-1)*J964)*'results log'!$B$2)+('results log'!$B$2*(F964-1))),IF(M964="PLACED",((((F964-1)*J964)*'results log'!$B$2)-'results log'!$B$2),IF(J964=0,-'results log'!$B$2,IF(J964=0,-'results log'!$B$2,-('results log'!$B$2*2)))))))*E964))</f>
        <v>0</v>
      </c>
      <c r="Q964" s="27">
        <f>IF(ISBLANK(M964),,IF(ISBLANK(G964),,(IF(M964="WON-EW",((((N964-1)*J964)*'results log'!$B$2)+('results log'!$B$2*(N964-1))),IF(M964="WON",((((N964-1)*J964)*'results log'!$B$2)+('results log'!$B$2*(N964-1))),IF(M964="PLACED",((((N964-1)*J964)*'results log'!$B$2)-'results log'!$B$2),IF(J964=0,-'results log'!$B$2,IF(J964=0,-'results log'!$B$2,-('results log'!$B$2*2)))))))*E964))</f>
        <v>0</v>
      </c>
      <c r="R964" s="27">
        <f>IF(ISBLANK(M964),,IF(U964&lt;&gt;1,((IF(M964="WON-EW",(((K964-1)*'results log'!$B$2)*(1-$B$3))+(((L964-1)*'results log'!$B$2)*(1-$B$3)),IF(M964="WON",(((K964-1)*'results log'!$B$2)*(1-$B$3)),IF(M964="PLACED",(((L964-1)*'results log'!$B$2)*(1-$B$3))-'results log'!$B$2,IF(J964=0,-'results log'!$B$2,-('results log'!$B$2*2))))))*E964),0))</f>
        <v>0</v>
      </c>
      <c r="U964">
        <f t="shared" si="29"/>
        <v>1</v>
      </c>
    </row>
    <row r="965" spans="8:21" ht="16" x14ac:dyDescent="0.2">
      <c r="H965" s="22"/>
      <c r="I965" s="22"/>
      <c r="J965" s="22"/>
      <c r="M965" s="17"/>
      <c r="N965" s="26">
        <f>((G965-1)*(1-(IF(H965="no",0,'results log'!$B$3)))+1)</f>
        <v>5.0000000000000044E-2</v>
      </c>
      <c r="O965" s="26">
        <f t="shared" si="30"/>
        <v>0</v>
      </c>
      <c r="P965" s="28">
        <f>IF(ISBLANK(M965),,IF(ISBLANK(F965),,(IF(M965="WON-EW",((((F965-1)*J965)*'results log'!$B$2)+('results log'!$B$2*(F965-1))),IF(M965="WON",((((F965-1)*J965)*'results log'!$B$2)+('results log'!$B$2*(F965-1))),IF(M965="PLACED",((((F965-1)*J965)*'results log'!$B$2)-'results log'!$B$2),IF(J965=0,-'results log'!$B$2,IF(J965=0,-'results log'!$B$2,-('results log'!$B$2*2)))))))*E965))</f>
        <v>0</v>
      </c>
      <c r="Q965" s="27">
        <f>IF(ISBLANK(M965),,IF(ISBLANK(G965),,(IF(M965="WON-EW",((((N965-1)*J965)*'results log'!$B$2)+('results log'!$B$2*(N965-1))),IF(M965="WON",((((N965-1)*J965)*'results log'!$B$2)+('results log'!$B$2*(N965-1))),IF(M965="PLACED",((((N965-1)*J965)*'results log'!$B$2)-'results log'!$B$2),IF(J965=0,-'results log'!$B$2,IF(J965=0,-'results log'!$B$2,-('results log'!$B$2*2)))))))*E965))</f>
        <v>0</v>
      </c>
      <c r="R965" s="27">
        <f>IF(ISBLANK(M965),,IF(U965&lt;&gt;1,((IF(M965="WON-EW",(((K965-1)*'results log'!$B$2)*(1-$B$3))+(((L965-1)*'results log'!$B$2)*(1-$B$3)),IF(M965="WON",(((K965-1)*'results log'!$B$2)*(1-$B$3)),IF(M965="PLACED",(((L965-1)*'results log'!$B$2)*(1-$B$3))-'results log'!$B$2,IF(J965=0,-'results log'!$B$2,-('results log'!$B$2*2))))))*E965),0))</f>
        <v>0</v>
      </c>
      <c r="U965">
        <f t="shared" si="29"/>
        <v>1</v>
      </c>
    </row>
    <row r="966" spans="8:21" ht="16" x14ac:dyDescent="0.2">
      <c r="H966" s="22"/>
      <c r="I966" s="22"/>
      <c r="J966" s="22"/>
      <c r="M966" s="17"/>
      <c r="N966" s="26">
        <f>((G966-1)*(1-(IF(H966="no",0,'results log'!$B$3)))+1)</f>
        <v>5.0000000000000044E-2</v>
      </c>
      <c r="O966" s="26">
        <f t="shared" si="30"/>
        <v>0</v>
      </c>
      <c r="P966" s="28">
        <f>IF(ISBLANK(M966),,IF(ISBLANK(F966),,(IF(M966="WON-EW",((((F966-1)*J966)*'results log'!$B$2)+('results log'!$B$2*(F966-1))),IF(M966="WON",((((F966-1)*J966)*'results log'!$B$2)+('results log'!$B$2*(F966-1))),IF(M966="PLACED",((((F966-1)*J966)*'results log'!$B$2)-'results log'!$B$2),IF(J966=0,-'results log'!$B$2,IF(J966=0,-'results log'!$B$2,-('results log'!$B$2*2)))))))*E966))</f>
        <v>0</v>
      </c>
      <c r="Q966" s="27">
        <f>IF(ISBLANK(M966),,IF(ISBLANK(G966),,(IF(M966="WON-EW",((((N966-1)*J966)*'results log'!$B$2)+('results log'!$B$2*(N966-1))),IF(M966="WON",((((N966-1)*J966)*'results log'!$B$2)+('results log'!$B$2*(N966-1))),IF(M966="PLACED",((((N966-1)*J966)*'results log'!$B$2)-'results log'!$B$2),IF(J966=0,-'results log'!$B$2,IF(J966=0,-'results log'!$B$2,-('results log'!$B$2*2)))))))*E966))</f>
        <v>0</v>
      </c>
      <c r="R966" s="27">
        <f>IF(ISBLANK(M966),,IF(U966&lt;&gt;1,((IF(M966="WON-EW",(((K966-1)*'results log'!$B$2)*(1-$B$3))+(((L966-1)*'results log'!$B$2)*(1-$B$3)),IF(M966="WON",(((K966-1)*'results log'!$B$2)*(1-$B$3)),IF(M966="PLACED",(((L966-1)*'results log'!$B$2)*(1-$B$3))-'results log'!$B$2,IF(J966=0,-'results log'!$B$2,-('results log'!$B$2*2))))))*E966),0))</f>
        <v>0</v>
      </c>
      <c r="U966">
        <f t="shared" si="29"/>
        <v>1</v>
      </c>
    </row>
    <row r="967" spans="8:21" ht="16" x14ac:dyDescent="0.2">
      <c r="H967" s="22"/>
      <c r="I967" s="22"/>
      <c r="J967" s="22"/>
      <c r="M967" s="17"/>
      <c r="N967" s="26">
        <f>((G967-1)*(1-(IF(H967="no",0,'results log'!$B$3)))+1)</f>
        <v>5.0000000000000044E-2</v>
      </c>
      <c r="O967" s="26">
        <f t="shared" si="30"/>
        <v>0</v>
      </c>
      <c r="P967" s="28">
        <f>IF(ISBLANK(M967),,IF(ISBLANK(F967),,(IF(M967="WON-EW",((((F967-1)*J967)*'results log'!$B$2)+('results log'!$B$2*(F967-1))),IF(M967="WON",((((F967-1)*J967)*'results log'!$B$2)+('results log'!$B$2*(F967-1))),IF(M967="PLACED",((((F967-1)*J967)*'results log'!$B$2)-'results log'!$B$2),IF(J967=0,-'results log'!$B$2,IF(J967=0,-'results log'!$B$2,-('results log'!$B$2*2)))))))*E967))</f>
        <v>0</v>
      </c>
      <c r="Q967" s="27">
        <f>IF(ISBLANK(M967),,IF(ISBLANK(G967),,(IF(M967="WON-EW",((((N967-1)*J967)*'results log'!$B$2)+('results log'!$B$2*(N967-1))),IF(M967="WON",((((N967-1)*J967)*'results log'!$B$2)+('results log'!$B$2*(N967-1))),IF(M967="PLACED",((((N967-1)*J967)*'results log'!$B$2)-'results log'!$B$2),IF(J967=0,-'results log'!$B$2,IF(J967=0,-'results log'!$B$2,-('results log'!$B$2*2)))))))*E967))</f>
        <v>0</v>
      </c>
      <c r="R967" s="27">
        <f>IF(ISBLANK(M967),,IF(U967&lt;&gt;1,((IF(M967="WON-EW",(((K967-1)*'results log'!$B$2)*(1-$B$3))+(((L967-1)*'results log'!$B$2)*(1-$B$3)),IF(M967="WON",(((K967-1)*'results log'!$B$2)*(1-$B$3)),IF(M967="PLACED",(((L967-1)*'results log'!$B$2)*(1-$B$3))-'results log'!$B$2,IF(J967=0,-'results log'!$B$2,-('results log'!$B$2*2))))))*E967),0))</f>
        <v>0</v>
      </c>
      <c r="U967">
        <f t="shared" si="29"/>
        <v>1</v>
      </c>
    </row>
    <row r="968" spans="8:21" ht="16" x14ac:dyDescent="0.2">
      <c r="H968" s="22"/>
      <c r="I968" s="22"/>
      <c r="J968" s="22"/>
      <c r="M968" s="17"/>
      <c r="N968" s="26">
        <f>((G968-1)*(1-(IF(H968="no",0,'results log'!$B$3)))+1)</f>
        <v>5.0000000000000044E-2</v>
      </c>
      <c r="O968" s="26">
        <f t="shared" si="30"/>
        <v>0</v>
      </c>
      <c r="P968" s="28">
        <f>IF(ISBLANK(M968),,IF(ISBLANK(F968),,(IF(M968="WON-EW",((((F968-1)*J968)*'results log'!$B$2)+('results log'!$B$2*(F968-1))),IF(M968="WON",((((F968-1)*J968)*'results log'!$B$2)+('results log'!$B$2*(F968-1))),IF(M968="PLACED",((((F968-1)*J968)*'results log'!$B$2)-'results log'!$B$2),IF(J968=0,-'results log'!$B$2,IF(J968=0,-'results log'!$B$2,-('results log'!$B$2*2)))))))*E968))</f>
        <v>0</v>
      </c>
      <c r="Q968" s="27">
        <f>IF(ISBLANK(M968),,IF(ISBLANK(G968),,(IF(M968="WON-EW",((((N968-1)*J968)*'results log'!$B$2)+('results log'!$B$2*(N968-1))),IF(M968="WON",((((N968-1)*J968)*'results log'!$B$2)+('results log'!$B$2*(N968-1))),IF(M968="PLACED",((((N968-1)*J968)*'results log'!$B$2)-'results log'!$B$2),IF(J968=0,-'results log'!$B$2,IF(J968=0,-'results log'!$B$2,-('results log'!$B$2*2)))))))*E968))</f>
        <v>0</v>
      </c>
      <c r="R968" s="27">
        <f>IF(ISBLANK(M968),,IF(U968&lt;&gt;1,((IF(M968="WON-EW",(((K968-1)*'results log'!$B$2)*(1-$B$3))+(((L968-1)*'results log'!$B$2)*(1-$B$3)),IF(M968="WON",(((K968-1)*'results log'!$B$2)*(1-$B$3)),IF(M968="PLACED",(((L968-1)*'results log'!$B$2)*(1-$B$3))-'results log'!$B$2,IF(J968=0,-'results log'!$B$2,-('results log'!$B$2*2))))))*E968),0))</f>
        <v>0</v>
      </c>
      <c r="U968">
        <f t="shared" si="29"/>
        <v>1</v>
      </c>
    </row>
    <row r="969" spans="8:21" ht="16" x14ac:dyDescent="0.2">
      <c r="H969" s="22"/>
      <c r="I969" s="22"/>
      <c r="J969" s="22"/>
      <c r="M969" s="17"/>
      <c r="N969" s="26">
        <f>((G969-1)*(1-(IF(H969="no",0,'results log'!$B$3)))+1)</f>
        <v>5.0000000000000044E-2</v>
      </c>
      <c r="O969" s="26">
        <f t="shared" si="30"/>
        <v>0</v>
      </c>
      <c r="P969" s="28">
        <f>IF(ISBLANK(M969),,IF(ISBLANK(F969),,(IF(M969="WON-EW",((((F969-1)*J969)*'results log'!$B$2)+('results log'!$B$2*(F969-1))),IF(M969="WON",((((F969-1)*J969)*'results log'!$B$2)+('results log'!$B$2*(F969-1))),IF(M969="PLACED",((((F969-1)*J969)*'results log'!$B$2)-'results log'!$B$2),IF(J969=0,-'results log'!$B$2,IF(J969=0,-'results log'!$B$2,-('results log'!$B$2*2)))))))*E969))</f>
        <v>0</v>
      </c>
      <c r="Q969" s="27">
        <f>IF(ISBLANK(M969),,IF(ISBLANK(G969),,(IF(M969="WON-EW",((((N969-1)*J969)*'results log'!$B$2)+('results log'!$B$2*(N969-1))),IF(M969="WON",((((N969-1)*J969)*'results log'!$B$2)+('results log'!$B$2*(N969-1))),IF(M969="PLACED",((((N969-1)*J969)*'results log'!$B$2)-'results log'!$B$2),IF(J969=0,-'results log'!$B$2,IF(J969=0,-'results log'!$B$2,-('results log'!$B$2*2)))))))*E969))</f>
        <v>0</v>
      </c>
      <c r="R969" s="27">
        <f>IF(ISBLANK(M969),,IF(U969&lt;&gt;1,((IF(M969="WON-EW",(((K969-1)*'results log'!$B$2)*(1-$B$3))+(((L969-1)*'results log'!$B$2)*(1-$B$3)),IF(M969="WON",(((K969-1)*'results log'!$B$2)*(1-$B$3)),IF(M969="PLACED",(((L969-1)*'results log'!$B$2)*(1-$B$3))-'results log'!$B$2,IF(J969=0,-'results log'!$B$2,-('results log'!$B$2*2))))))*E969),0))</f>
        <v>0</v>
      </c>
      <c r="U969">
        <f t="shared" ref="U969:U1007" si="31">IF(ISBLANK(K969),1,IF(ISBLANK(L969),2,99))</f>
        <v>1</v>
      </c>
    </row>
    <row r="970" spans="8:21" ht="16" x14ac:dyDescent="0.2">
      <c r="H970" s="22"/>
      <c r="I970" s="22"/>
      <c r="J970" s="22"/>
      <c r="M970" s="17"/>
      <c r="N970" s="26">
        <f>((G970-1)*(1-(IF(H970="no",0,'results log'!$B$3)))+1)</f>
        <v>5.0000000000000044E-2</v>
      </c>
      <c r="O970" s="26">
        <f t="shared" si="30"/>
        <v>0</v>
      </c>
      <c r="P970" s="28">
        <f>IF(ISBLANK(M970),,IF(ISBLANK(F970),,(IF(M970="WON-EW",((((F970-1)*J970)*'results log'!$B$2)+('results log'!$B$2*(F970-1))),IF(M970="WON",((((F970-1)*J970)*'results log'!$B$2)+('results log'!$B$2*(F970-1))),IF(M970="PLACED",((((F970-1)*J970)*'results log'!$B$2)-'results log'!$B$2),IF(J970=0,-'results log'!$B$2,IF(J970=0,-'results log'!$B$2,-('results log'!$B$2*2)))))))*E970))</f>
        <v>0</v>
      </c>
      <c r="Q970" s="27">
        <f>IF(ISBLANK(M970),,IF(ISBLANK(G970),,(IF(M970="WON-EW",((((N970-1)*J970)*'results log'!$B$2)+('results log'!$B$2*(N970-1))),IF(M970="WON",((((N970-1)*J970)*'results log'!$B$2)+('results log'!$B$2*(N970-1))),IF(M970="PLACED",((((N970-1)*J970)*'results log'!$B$2)-'results log'!$B$2),IF(J970=0,-'results log'!$B$2,IF(J970=0,-'results log'!$B$2,-('results log'!$B$2*2)))))))*E970))</f>
        <v>0</v>
      </c>
      <c r="R970" s="27">
        <f>IF(ISBLANK(M970),,IF(U970&lt;&gt;1,((IF(M970="WON-EW",(((K970-1)*'results log'!$B$2)*(1-$B$3))+(((L970-1)*'results log'!$B$2)*(1-$B$3)),IF(M970="WON",(((K970-1)*'results log'!$B$2)*(1-$B$3)),IF(M970="PLACED",(((L970-1)*'results log'!$B$2)*(1-$B$3))-'results log'!$B$2,IF(J970=0,-'results log'!$B$2,-('results log'!$B$2*2))))))*E970),0))</f>
        <v>0</v>
      </c>
      <c r="U970">
        <f t="shared" si="31"/>
        <v>1</v>
      </c>
    </row>
    <row r="971" spans="8:21" ht="16" x14ac:dyDescent="0.2">
      <c r="H971" s="22"/>
      <c r="I971" s="22"/>
      <c r="J971" s="22"/>
      <c r="M971" s="17"/>
      <c r="N971" s="26">
        <f>((G971-1)*(1-(IF(H971="no",0,'results log'!$B$3)))+1)</f>
        <v>5.0000000000000044E-2</v>
      </c>
      <c r="O971" s="26">
        <f t="shared" si="30"/>
        <v>0</v>
      </c>
      <c r="P971" s="28">
        <f>IF(ISBLANK(M971),,IF(ISBLANK(F971),,(IF(M971="WON-EW",((((F971-1)*J971)*'results log'!$B$2)+('results log'!$B$2*(F971-1))),IF(M971="WON",((((F971-1)*J971)*'results log'!$B$2)+('results log'!$B$2*(F971-1))),IF(M971="PLACED",((((F971-1)*J971)*'results log'!$B$2)-'results log'!$B$2),IF(J971=0,-'results log'!$B$2,IF(J971=0,-'results log'!$B$2,-('results log'!$B$2*2)))))))*E971))</f>
        <v>0</v>
      </c>
      <c r="Q971" s="27">
        <f>IF(ISBLANK(M971),,IF(ISBLANK(G971),,(IF(M971="WON-EW",((((N971-1)*J971)*'results log'!$B$2)+('results log'!$B$2*(N971-1))),IF(M971="WON",((((N971-1)*J971)*'results log'!$B$2)+('results log'!$B$2*(N971-1))),IF(M971="PLACED",((((N971-1)*J971)*'results log'!$B$2)-'results log'!$B$2),IF(J971=0,-'results log'!$B$2,IF(J971=0,-'results log'!$B$2,-('results log'!$B$2*2)))))))*E971))</f>
        <v>0</v>
      </c>
      <c r="R971" s="27">
        <f>IF(ISBLANK(M971),,IF(U971&lt;&gt;1,((IF(M971="WON-EW",(((K971-1)*'results log'!$B$2)*(1-$B$3))+(((L971-1)*'results log'!$B$2)*(1-$B$3)),IF(M971="WON",(((K971-1)*'results log'!$B$2)*(1-$B$3)),IF(M971="PLACED",(((L971-1)*'results log'!$B$2)*(1-$B$3))-'results log'!$B$2,IF(J971=0,-'results log'!$B$2,-('results log'!$B$2*2))))))*E971),0))</f>
        <v>0</v>
      </c>
      <c r="U971">
        <f t="shared" si="31"/>
        <v>1</v>
      </c>
    </row>
    <row r="972" spans="8:21" ht="16" x14ac:dyDescent="0.2">
      <c r="H972" s="22"/>
      <c r="I972" s="22"/>
      <c r="J972" s="22"/>
      <c r="M972" s="17"/>
      <c r="N972" s="26">
        <f>((G972-1)*(1-(IF(H972="no",0,'results log'!$B$3)))+1)</f>
        <v>5.0000000000000044E-2</v>
      </c>
      <c r="O972" s="26">
        <f t="shared" si="30"/>
        <v>0</v>
      </c>
      <c r="P972" s="28">
        <f>IF(ISBLANK(M972),,IF(ISBLANK(F972),,(IF(M972="WON-EW",((((F972-1)*J972)*'results log'!$B$2)+('results log'!$B$2*(F972-1))),IF(M972="WON",((((F972-1)*J972)*'results log'!$B$2)+('results log'!$B$2*(F972-1))),IF(M972="PLACED",((((F972-1)*J972)*'results log'!$B$2)-'results log'!$B$2),IF(J972=0,-'results log'!$B$2,IF(J972=0,-'results log'!$B$2,-('results log'!$B$2*2)))))))*E972))</f>
        <v>0</v>
      </c>
      <c r="Q972" s="27">
        <f>IF(ISBLANK(M972),,IF(ISBLANK(G972),,(IF(M972="WON-EW",((((N972-1)*J972)*'results log'!$B$2)+('results log'!$B$2*(N972-1))),IF(M972="WON",((((N972-1)*J972)*'results log'!$B$2)+('results log'!$B$2*(N972-1))),IF(M972="PLACED",((((N972-1)*J972)*'results log'!$B$2)-'results log'!$B$2),IF(J972=0,-'results log'!$B$2,IF(J972=0,-'results log'!$B$2,-('results log'!$B$2*2)))))))*E972))</f>
        <v>0</v>
      </c>
      <c r="R972" s="27">
        <f>IF(ISBLANK(M972),,IF(U972&lt;&gt;1,((IF(M972="WON-EW",(((K972-1)*'results log'!$B$2)*(1-$B$3))+(((L972-1)*'results log'!$B$2)*(1-$B$3)),IF(M972="WON",(((K972-1)*'results log'!$B$2)*(1-$B$3)),IF(M972="PLACED",(((L972-1)*'results log'!$B$2)*(1-$B$3))-'results log'!$B$2,IF(J972=0,-'results log'!$B$2,-('results log'!$B$2*2))))))*E972),0))</f>
        <v>0</v>
      </c>
      <c r="U972">
        <f t="shared" si="31"/>
        <v>1</v>
      </c>
    </row>
    <row r="973" spans="8:21" ht="16" x14ac:dyDescent="0.2">
      <c r="H973" s="22"/>
      <c r="I973" s="22"/>
      <c r="J973" s="22"/>
      <c r="M973" s="17"/>
      <c r="N973" s="26">
        <f>((G973-1)*(1-(IF(H973="no",0,'results log'!$B$3)))+1)</f>
        <v>5.0000000000000044E-2</v>
      </c>
      <c r="O973" s="26">
        <f t="shared" si="30"/>
        <v>0</v>
      </c>
      <c r="P973" s="28">
        <f>IF(ISBLANK(M973),,IF(ISBLANK(F973),,(IF(M973="WON-EW",((((F973-1)*J973)*'results log'!$B$2)+('results log'!$B$2*(F973-1))),IF(M973="WON",((((F973-1)*J973)*'results log'!$B$2)+('results log'!$B$2*(F973-1))),IF(M973="PLACED",((((F973-1)*J973)*'results log'!$B$2)-'results log'!$B$2),IF(J973=0,-'results log'!$B$2,IF(J973=0,-'results log'!$B$2,-('results log'!$B$2*2)))))))*E973))</f>
        <v>0</v>
      </c>
      <c r="Q973" s="27">
        <f>IF(ISBLANK(M973),,IF(ISBLANK(G973),,(IF(M973="WON-EW",((((N973-1)*J973)*'results log'!$B$2)+('results log'!$B$2*(N973-1))),IF(M973="WON",((((N973-1)*J973)*'results log'!$B$2)+('results log'!$B$2*(N973-1))),IF(M973="PLACED",((((N973-1)*J973)*'results log'!$B$2)-'results log'!$B$2),IF(J973=0,-'results log'!$B$2,IF(J973=0,-'results log'!$B$2,-('results log'!$B$2*2)))))))*E973))</f>
        <v>0</v>
      </c>
      <c r="R973" s="27">
        <f>IF(ISBLANK(M973),,IF(U973&lt;&gt;1,((IF(M973="WON-EW",(((K973-1)*'results log'!$B$2)*(1-$B$3))+(((L973-1)*'results log'!$B$2)*(1-$B$3)),IF(M973="WON",(((K973-1)*'results log'!$B$2)*(1-$B$3)),IF(M973="PLACED",(((L973-1)*'results log'!$B$2)*(1-$B$3))-'results log'!$B$2,IF(J973=0,-'results log'!$B$2,-('results log'!$B$2*2))))))*E973),0))</f>
        <v>0</v>
      </c>
      <c r="U973">
        <f t="shared" si="31"/>
        <v>1</v>
      </c>
    </row>
    <row r="974" spans="8:21" ht="16" x14ac:dyDescent="0.2">
      <c r="H974" s="22"/>
      <c r="I974" s="22"/>
      <c r="J974" s="22"/>
      <c r="M974" s="17"/>
      <c r="N974" s="26">
        <f>((G974-1)*(1-(IF(H974="no",0,'results log'!$B$3)))+1)</f>
        <v>5.0000000000000044E-2</v>
      </c>
      <c r="O974" s="26">
        <f t="shared" si="30"/>
        <v>0</v>
      </c>
      <c r="P974" s="28">
        <f>IF(ISBLANK(M974),,IF(ISBLANK(F974),,(IF(M974="WON-EW",((((F974-1)*J974)*'results log'!$B$2)+('results log'!$B$2*(F974-1))),IF(M974="WON",((((F974-1)*J974)*'results log'!$B$2)+('results log'!$B$2*(F974-1))),IF(M974="PLACED",((((F974-1)*J974)*'results log'!$B$2)-'results log'!$B$2),IF(J974=0,-'results log'!$B$2,IF(J974=0,-'results log'!$B$2,-('results log'!$B$2*2)))))))*E974))</f>
        <v>0</v>
      </c>
      <c r="Q974" s="27">
        <f>IF(ISBLANK(M974),,IF(ISBLANK(G974),,(IF(M974="WON-EW",((((N974-1)*J974)*'results log'!$B$2)+('results log'!$B$2*(N974-1))),IF(M974="WON",((((N974-1)*J974)*'results log'!$B$2)+('results log'!$B$2*(N974-1))),IF(M974="PLACED",((((N974-1)*J974)*'results log'!$B$2)-'results log'!$B$2),IF(J974=0,-'results log'!$B$2,IF(J974=0,-'results log'!$B$2,-('results log'!$B$2*2)))))))*E974))</f>
        <v>0</v>
      </c>
      <c r="R974" s="27">
        <f>IF(ISBLANK(M974),,IF(U974&lt;&gt;1,((IF(M974="WON-EW",(((K974-1)*'results log'!$B$2)*(1-$B$3))+(((L974-1)*'results log'!$B$2)*(1-$B$3)),IF(M974="WON",(((K974-1)*'results log'!$B$2)*(1-$B$3)),IF(M974="PLACED",(((L974-1)*'results log'!$B$2)*(1-$B$3))-'results log'!$B$2,IF(J974=0,-'results log'!$B$2,-('results log'!$B$2*2))))))*E974),0))</f>
        <v>0</v>
      </c>
      <c r="U974">
        <f t="shared" si="31"/>
        <v>1</v>
      </c>
    </row>
    <row r="975" spans="8:21" ht="16" x14ac:dyDescent="0.2">
      <c r="H975" s="22"/>
      <c r="I975" s="22"/>
      <c r="J975" s="22"/>
      <c r="M975" s="17"/>
      <c r="N975" s="26">
        <f>((G975-1)*(1-(IF(H975="no",0,'results log'!$B$3)))+1)</f>
        <v>5.0000000000000044E-2</v>
      </c>
      <c r="O975" s="26">
        <f t="shared" ref="O975:O1011" si="32">E975*IF(I975="yes",2,1)</f>
        <v>0</v>
      </c>
      <c r="P975" s="28">
        <f>IF(ISBLANK(M975),,IF(ISBLANK(F975),,(IF(M975="WON-EW",((((F975-1)*J975)*'results log'!$B$2)+('results log'!$B$2*(F975-1))),IF(M975="WON",((((F975-1)*J975)*'results log'!$B$2)+('results log'!$B$2*(F975-1))),IF(M975="PLACED",((((F975-1)*J975)*'results log'!$B$2)-'results log'!$B$2),IF(J975=0,-'results log'!$B$2,IF(J975=0,-'results log'!$B$2,-('results log'!$B$2*2)))))))*E975))</f>
        <v>0</v>
      </c>
      <c r="Q975" s="27">
        <f>IF(ISBLANK(M975),,IF(ISBLANK(G975),,(IF(M975="WON-EW",((((N975-1)*J975)*'results log'!$B$2)+('results log'!$B$2*(N975-1))),IF(M975="WON",((((N975-1)*J975)*'results log'!$B$2)+('results log'!$B$2*(N975-1))),IF(M975="PLACED",((((N975-1)*J975)*'results log'!$B$2)-'results log'!$B$2),IF(J975=0,-'results log'!$B$2,IF(J975=0,-'results log'!$B$2,-('results log'!$B$2*2)))))))*E975))</f>
        <v>0</v>
      </c>
      <c r="R975" s="27">
        <f>IF(ISBLANK(M975),,IF(U975&lt;&gt;1,((IF(M975="WON-EW",(((K975-1)*'results log'!$B$2)*(1-$B$3))+(((L975-1)*'results log'!$B$2)*(1-$B$3)),IF(M975="WON",(((K975-1)*'results log'!$B$2)*(1-$B$3)),IF(M975="PLACED",(((L975-1)*'results log'!$B$2)*(1-$B$3))-'results log'!$B$2,IF(J975=0,-'results log'!$B$2,-('results log'!$B$2*2))))))*E975),0))</f>
        <v>0</v>
      </c>
      <c r="U975">
        <f t="shared" si="31"/>
        <v>1</v>
      </c>
    </row>
    <row r="976" spans="8:21" ht="16" x14ac:dyDescent="0.2">
      <c r="H976" s="22"/>
      <c r="I976" s="22"/>
      <c r="J976" s="22"/>
      <c r="M976" s="17"/>
      <c r="N976" s="26">
        <f>((G976-1)*(1-(IF(H976="no",0,'results log'!$B$3)))+1)</f>
        <v>5.0000000000000044E-2</v>
      </c>
      <c r="O976" s="26">
        <f t="shared" si="32"/>
        <v>0</v>
      </c>
      <c r="P976" s="28">
        <f>IF(ISBLANK(M976),,IF(ISBLANK(F976),,(IF(M976="WON-EW",((((F976-1)*J976)*'results log'!$B$2)+('results log'!$B$2*(F976-1))),IF(M976="WON",((((F976-1)*J976)*'results log'!$B$2)+('results log'!$B$2*(F976-1))),IF(M976="PLACED",((((F976-1)*J976)*'results log'!$B$2)-'results log'!$B$2),IF(J976=0,-'results log'!$B$2,IF(J976=0,-'results log'!$B$2,-('results log'!$B$2*2)))))))*E976))</f>
        <v>0</v>
      </c>
      <c r="Q976" s="27">
        <f>IF(ISBLANK(M976),,IF(ISBLANK(G976),,(IF(M976="WON-EW",((((N976-1)*J976)*'results log'!$B$2)+('results log'!$B$2*(N976-1))),IF(M976="WON",((((N976-1)*J976)*'results log'!$B$2)+('results log'!$B$2*(N976-1))),IF(M976="PLACED",((((N976-1)*J976)*'results log'!$B$2)-'results log'!$B$2),IF(J976=0,-'results log'!$B$2,IF(J976=0,-'results log'!$B$2,-('results log'!$B$2*2)))))))*E976))</f>
        <v>0</v>
      </c>
      <c r="R976" s="27">
        <f>IF(ISBLANK(M976),,IF(U976&lt;&gt;1,((IF(M976="WON-EW",(((K976-1)*'results log'!$B$2)*(1-$B$3))+(((L976-1)*'results log'!$B$2)*(1-$B$3)),IF(M976="WON",(((K976-1)*'results log'!$B$2)*(1-$B$3)),IF(M976="PLACED",(((L976-1)*'results log'!$B$2)*(1-$B$3))-'results log'!$B$2,IF(J976=0,-'results log'!$B$2,-('results log'!$B$2*2))))))*E976),0))</f>
        <v>0</v>
      </c>
      <c r="U976">
        <f t="shared" si="31"/>
        <v>1</v>
      </c>
    </row>
    <row r="977" spans="8:21" ht="16" x14ac:dyDescent="0.2">
      <c r="H977" s="22"/>
      <c r="I977" s="22"/>
      <c r="J977" s="22"/>
      <c r="M977" s="17"/>
      <c r="N977" s="26">
        <f>((G977-1)*(1-(IF(H977="no",0,'results log'!$B$3)))+1)</f>
        <v>5.0000000000000044E-2</v>
      </c>
      <c r="O977" s="26">
        <f t="shared" si="32"/>
        <v>0</v>
      </c>
      <c r="P977" s="28">
        <f>IF(ISBLANK(M977),,IF(ISBLANK(F977),,(IF(M977="WON-EW",((((F977-1)*J977)*'results log'!$B$2)+('results log'!$B$2*(F977-1))),IF(M977="WON",((((F977-1)*J977)*'results log'!$B$2)+('results log'!$B$2*(F977-1))),IF(M977="PLACED",((((F977-1)*J977)*'results log'!$B$2)-'results log'!$B$2),IF(J977=0,-'results log'!$B$2,IF(J977=0,-'results log'!$B$2,-('results log'!$B$2*2)))))))*E977))</f>
        <v>0</v>
      </c>
      <c r="Q977" s="27">
        <f>IF(ISBLANK(M977),,IF(ISBLANK(G977),,(IF(M977="WON-EW",((((N977-1)*J977)*'results log'!$B$2)+('results log'!$B$2*(N977-1))),IF(M977="WON",((((N977-1)*J977)*'results log'!$B$2)+('results log'!$B$2*(N977-1))),IF(M977="PLACED",((((N977-1)*J977)*'results log'!$B$2)-'results log'!$B$2),IF(J977=0,-'results log'!$B$2,IF(J977=0,-'results log'!$B$2,-('results log'!$B$2*2)))))))*E977))</f>
        <v>0</v>
      </c>
      <c r="R977" s="27">
        <f>IF(ISBLANK(M977),,IF(U977&lt;&gt;1,((IF(M977="WON-EW",(((K977-1)*'results log'!$B$2)*(1-$B$3))+(((L977-1)*'results log'!$B$2)*(1-$B$3)),IF(M977="WON",(((K977-1)*'results log'!$B$2)*(1-$B$3)),IF(M977="PLACED",(((L977-1)*'results log'!$B$2)*(1-$B$3))-'results log'!$B$2,IF(J977=0,-'results log'!$B$2,-('results log'!$B$2*2))))))*E977),0))</f>
        <v>0</v>
      </c>
      <c r="U977">
        <f t="shared" si="31"/>
        <v>1</v>
      </c>
    </row>
    <row r="978" spans="8:21" ht="16" x14ac:dyDescent="0.2">
      <c r="H978" s="22"/>
      <c r="I978" s="22"/>
      <c r="J978" s="22"/>
      <c r="M978" s="17"/>
      <c r="N978" s="26">
        <f>((G978-1)*(1-(IF(H978="no",0,'results log'!$B$3)))+1)</f>
        <v>5.0000000000000044E-2</v>
      </c>
      <c r="O978" s="26">
        <f t="shared" si="32"/>
        <v>0</v>
      </c>
      <c r="P978" s="28">
        <f>IF(ISBLANK(M978),,IF(ISBLANK(F978),,(IF(M978="WON-EW",((((F978-1)*J978)*'results log'!$B$2)+('results log'!$B$2*(F978-1))),IF(M978="WON",((((F978-1)*J978)*'results log'!$B$2)+('results log'!$B$2*(F978-1))),IF(M978="PLACED",((((F978-1)*J978)*'results log'!$B$2)-'results log'!$B$2),IF(J978=0,-'results log'!$B$2,IF(J978=0,-'results log'!$B$2,-('results log'!$B$2*2)))))))*E978))</f>
        <v>0</v>
      </c>
      <c r="Q978" s="27">
        <f>IF(ISBLANK(M978),,IF(ISBLANK(G978),,(IF(M978="WON-EW",((((N978-1)*J978)*'results log'!$B$2)+('results log'!$B$2*(N978-1))),IF(M978="WON",((((N978-1)*J978)*'results log'!$B$2)+('results log'!$B$2*(N978-1))),IF(M978="PLACED",((((N978-1)*J978)*'results log'!$B$2)-'results log'!$B$2),IF(J978=0,-'results log'!$B$2,IF(J978=0,-'results log'!$B$2,-('results log'!$B$2*2)))))))*E978))</f>
        <v>0</v>
      </c>
      <c r="R978" s="27">
        <f>IF(ISBLANK(M978),,IF(U978&lt;&gt;1,((IF(M978="WON-EW",(((K978-1)*'results log'!$B$2)*(1-$B$3))+(((L978-1)*'results log'!$B$2)*(1-$B$3)),IF(M978="WON",(((K978-1)*'results log'!$B$2)*(1-$B$3)),IF(M978="PLACED",(((L978-1)*'results log'!$B$2)*(1-$B$3))-'results log'!$B$2,IF(J978=0,-'results log'!$B$2,-('results log'!$B$2*2))))))*E978),0))</f>
        <v>0</v>
      </c>
      <c r="U978">
        <f t="shared" si="31"/>
        <v>1</v>
      </c>
    </row>
    <row r="979" spans="8:21" ht="16" x14ac:dyDescent="0.2">
      <c r="H979" s="22"/>
      <c r="I979" s="22"/>
      <c r="J979" s="22"/>
      <c r="M979" s="17"/>
      <c r="N979" s="26">
        <f>((G979-1)*(1-(IF(H979="no",0,'results log'!$B$3)))+1)</f>
        <v>5.0000000000000044E-2</v>
      </c>
      <c r="O979" s="26">
        <f t="shared" si="32"/>
        <v>0</v>
      </c>
      <c r="P979" s="28">
        <f>IF(ISBLANK(M979),,IF(ISBLANK(F979),,(IF(M979="WON-EW",((((F979-1)*J979)*'results log'!$B$2)+('results log'!$B$2*(F979-1))),IF(M979="WON",((((F979-1)*J979)*'results log'!$B$2)+('results log'!$B$2*(F979-1))),IF(M979="PLACED",((((F979-1)*J979)*'results log'!$B$2)-'results log'!$B$2),IF(J979=0,-'results log'!$B$2,IF(J979=0,-'results log'!$B$2,-('results log'!$B$2*2)))))))*E979))</f>
        <v>0</v>
      </c>
      <c r="Q979" s="27">
        <f>IF(ISBLANK(M979),,IF(ISBLANK(G979),,(IF(M979="WON-EW",((((N979-1)*J979)*'results log'!$B$2)+('results log'!$B$2*(N979-1))),IF(M979="WON",((((N979-1)*J979)*'results log'!$B$2)+('results log'!$B$2*(N979-1))),IF(M979="PLACED",((((N979-1)*J979)*'results log'!$B$2)-'results log'!$B$2),IF(J979=0,-'results log'!$B$2,IF(J979=0,-'results log'!$B$2,-('results log'!$B$2*2)))))))*E979))</f>
        <v>0</v>
      </c>
      <c r="R979" s="27">
        <f>IF(ISBLANK(M979),,IF(U979&lt;&gt;1,((IF(M979="WON-EW",(((K979-1)*'results log'!$B$2)*(1-$B$3))+(((L979-1)*'results log'!$B$2)*(1-$B$3)),IF(M979="WON",(((K979-1)*'results log'!$B$2)*(1-$B$3)),IF(M979="PLACED",(((L979-1)*'results log'!$B$2)*(1-$B$3))-'results log'!$B$2,IF(J979=0,-'results log'!$B$2,-('results log'!$B$2*2))))))*E979),0))</f>
        <v>0</v>
      </c>
      <c r="U979">
        <f t="shared" si="31"/>
        <v>1</v>
      </c>
    </row>
    <row r="980" spans="8:21" ht="16" x14ac:dyDescent="0.2">
      <c r="H980" s="22"/>
      <c r="I980" s="22"/>
      <c r="J980" s="22"/>
      <c r="M980" s="17"/>
      <c r="N980" s="26">
        <f>((G980-1)*(1-(IF(H980="no",0,'results log'!$B$3)))+1)</f>
        <v>5.0000000000000044E-2</v>
      </c>
      <c r="O980" s="26">
        <f t="shared" si="32"/>
        <v>0</v>
      </c>
      <c r="P980" s="28">
        <f>IF(ISBLANK(M980),,IF(ISBLANK(F980),,(IF(M980="WON-EW",((((F980-1)*J980)*'results log'!$B$2)+('results log'!$B$2*(F980-1))),IF(M980="WON",((((F980-1)*J980)*'results log'!$B$2)+('results log'!$B$2*(F980-1))),IF(M980="PLACED",((((F980-1)*J980)*'results log'!$B$2)-'results log'!$B$2),IF(J980=0,-'results log'!$B$2,IF(J980=0,-'results log'!$B$2,-('results log'!$B$2*2)))))))*E980))</f>
        <v>0</v>
      </c>
      <c r="Q980" s="27">
        <f>IF(ISBLANK(M980),,IF(ISBLANK(G980),,(IF(M980="WON-EW",((((N980-1)*J980)*'results log'!$B$2)+('results log'!$B$2*(N980-1))),IF(M980="WON",((((N980-1)*J980)*'results log'!$B$2)+('results log'!$B$2*(N980-1))),IF(M980="PLACED",((((N980-1)*J980)*'results log'!$B$2)-'results log'!$B$2),IF(J980=0,-'results log'!$B$2,IF(J980=0,-'results log'!$B$2,-('results log'!$B$2*2)))))))*E980))</f>
        <v>0</v>
      </c>
      <c r="R980" s="27">
        <f>IF(ISBLANK(M980),,IF(U980&lt;&gt;1,((IF(M980="WON-EW",(((K980-1)*'results log'!$B$2)*(1-$B$3))+(((L980-1)*'results log'!$B$2)*(1-$B$3)),IF(M980="WON",(((K980-1)*'results log'!$B$2)*(1-$B$3)),IF(M980="PLACED",(((L980-1)*'results log'!$B$2)*(1-$B$3))-'results log'!$B$2,IF(J980=0,-'results log'!$B$2,-('results log'!$B$2*2))))))*E980),0))</f>
        <v>0</v>
      </c>
      <c r="U980">
        <f t="shared" si="31"/>
        <v>1</v>
      </c>
    </row>
    <row r="981" spans="8:21" ht="16" x14ac:dyDescent="0.2">
      <c r="H981" s="22"/>
      <c r="I981" s="22"/>
      <c r="J981" s="22"/>
      <c r="M981" s="17"/>
      <c r="N981" s="26">
        <f>((G981-1)*(1-(IF(H981="no",0,'results log'!$B$3)))+1)</f>
        <v>5.0000000000000044E-2</v>
      </c>
      <c r="O981" s="26">
        <f t="shared" si="32"/>
        <v>0</v>
      </c>
      <c r="P981" s="28">
        <f>IF(ISBLANK(M981),,IF(ISBLANK(F981),,(IF(M981="WON-EW",((((F981-1)*J981)*'results log'!$B$2)+('results log'!$B$2*(F981-1))),IF(M981="WON",((((F981-1)*J981)*'results log'!$B$2)+('results log'!$B$2*(F981-1))),IF(M981="PLACED",((((F981-1)*J981)*'results log'!$B$2)-'results log'!$B$2),IF(J981=0,-'results log'!$B$2,IF(J981=0,-'results log'!$B$2,-('results log'!$B$2*2)))))))*E981))</f>
        <v>0</v>
      </c>
      <c r="Q981" s="27">
        <f>IF(ISBLANK(M981),,IF(ISBLANK(G981),,(IF(M981="WON-EW",((((N981-1)*J981)*'results log'!$B$2)+('results log'!$B$2*(N981-1))),IF(M981="WON",((((N981-1)*J981)*'results log'!$B$2)+('results log'!$B$2*(N981-1))),IF(M981="PLACED",((((N981-1)*J981)*'results log'!$B$2)-'results log'!$B$2),IF(J981=0,-'results log'!$B$2,IF(J981=0,-'results log'!$B$2,-('results log'!$B$2*2)))))))*E981))</f>
        <v>0</v>
      </c>
      <c r="R981" s="27">
        <f>IF(ISBLANK(M981),,IF(U981&lt;&gt;1,((IF(M981="WON-EW",(((K981-1)*'results log'!$B$2)*(1-$B$3))+(((L981-1)*'results log'!$B$2)*(1-$B$3)),IF(M981="WON",(((K981-1)*'results log'!$B$2)*(1-$B$3)),IF(M981="PLACED",(((L981-1)*'results log'!$B$2)*(1-$B$3))-'results log'!$B$2,IF(J981=0,-'results log'!$B$2,-('results log'!$B$2*2))))))*E981),0))</f>
        <v>0</v>
      </c>
      <c r="U981">
        <f t="shared" si="31"/>
        <v>1</v>
      </c>
    </row>
    <row r="982" spans="8:21" ht="16" x14ac:dyDescent="0.2">
      <c r="H982" s="22"/>
      <c r="I982" s="22"/>
      <c r="J982" s="22"/>
      <c r="M982" s="17"/>
      <c r="N982" s="26">
        <f>((G982-1)*(1-(IF(H982="no",0,'results log'!$B$3)))+1)</f>
        <v>5.0000000000000044E-2</v>
      </c>
      <c r="O982" s="26">
        <f t="shared" si="32"/>
        <v>0</v>
      </c>
      <c r="P982" s="28">
        <f>IF(ISBLANK(M982),,IF(ISBLANK(F982),,(IF(M982="WON-EW",((((F982-1)*J982)*'results log'!$B$2)+('results log'!$B$2*(F982-1))),IF(M982="WON",((((F982-1)*J982)*'results log'!$B$2)+('results log'!$B$2*(F982-1))),IF(M982="PLACED",((((F982-1)*J982)*'results log'!$B$2)-'results log'!$B$2),IF(J982=0,-'results log'!$B$2,IF(J982=0,-'results log'!$B$2,-('results log'!$B$2*2)))))))*E982))</f>
        <v>0</v>
      </c>
      <c r="Q982" s="27">
        <f>IF(ISBLANK(M982),,IF(ISBLANK(G982),,(IF(M982="WON-EW",((((N982-1)*J982)*'results log'!$B$2)+('results log'!$B$2*(N982-1))),IF(M982="WON",((((N982-1)*J982)*'results log'!$B$2)+('results log'!$B$2*(N982-1))),IF(M982="PLACED",((((N982-1)*J982)*'results log'!$B$2)-'results log'!$B$2),IF(J982=0,-'results log'!$B$2,IF(J982=0,-'results log'!$B$2,-('results log'!$B$2*2)))))))*E982))</f>
        <v>0</v>
      </c>
      <c r="R982" s="27">
        <f>IF(ISBLANK(M982),,IF(U982&lt;&gt;1,((IF(M982="WON-EW",(((K982-1)*'results log'!$B$2)*(1-$B$3))+(((L982-1)*'results log'!$B$2)*(1-$B$3)),IF(M982="WON",(((K982-1)*'results log'!$B$2)*(1-$B$3)),IF(M982="PLACED",(((L982-1)*'results log'!$B$2)*(1-$B$3))-'results log'!$B$2,IF(J982=0,-'results log'!$B$2,-('results log'!$B$2*2))))))*E982),0))</f>
        <v>0</v>
      </c>
      <c r="U982">
        <f t="shared" si="31"/>
        <v>1</v>
      </c>
    </row>
    <row r="983" spans="8:21" ht="16" x14ac:dyDescent="0.2">
      <c r="H983" s="22"/>
      <c r="I983" s="22"/>
      <c r="J983" s="22"/>
      <c r="M983" s="17"/>
      <c r="N983" s="26">
        <f>((G983-1)*(1-(IF(H983="no",0,'results log'!$B$3)))+1)</f>
        <v>5.0000000000000044E-2</v>
      </c>
      <c r="O983" s="26">
        <f t="shared" si="32"/>
        <v>0</v>
      </c>
      <c r="P983" s="28">
        <f>IF(ISBLANK(M983),,IF(ISBLANK(F983),,(IF(M983="WON-EW",((((F983-1)*J983)*'results log'!$B$2)+('results log'!$B$2*(F983-1))),IF(M983="WON",((((F983-1)*J983)*'results log'!$B$2)+('results log'!$B$2*(F983-1))),IF(M983="PLACED",((((F983-1)*J983)*'results log'!$B$2)-'results log'!$B$2),IF(J983=0,-'results log'!$B$2,IF(J983=0,-'results log'!$B$2,-('results log'!$B$2*2)))))))*E983))</f>
        <v>0</v>
      </c>
      <c r="Q983" s="27">
        <f>IF(ISBLANK(M983),,IF(ISBLANK(G983),,(IF(M983="WON-EW",((((N983-1)*J983)*'results log'!$B$2)+('results log'!$B$2*(N983-1))),IF(M983="WON",((((N983-1)*J983)*'results log'!$B$2)+('results log'!$B$2*(N983-1))),IF(M983="PLACED",((((N983-1)*J983)*'results log'!$B$2)-'results log'!$B$2),IF(J983=0,-'results log'!$B$2,IF(J983=0,-'results log'!$B$2,-('results log'!$B$2*2)))))))*E983))</f>
        <v>0</v>
      </c>
      <c r="R983" s="27">
        <f>IF(ISBLANK(M983),,IF(U983&lt;&gt;1,((IF(M983="WON-EW",(((K983-1)*'results log'!$B$2)*(1-$B$3))+(((L983-1)*'results log'!$B$2)*(1-$B$3)),IF(M983="WON",(((K983-1)*'results log'!$B$2)*(1-$B$3)),IF(M983="PLACED",(((L983-1)*'results log'!$B$2)*(1-$B$3))-'results log'!$B$2,IF(J983=0,-'results log'!$B$2,-('results log'!$B$2*2))))))*E983),0))</f>
        <v>0</v>
      </c>
      <c r="U983">
        <f t="shared" si="31"/>
        <v>1</v>
      </c>
    </row>
    <row r="984" spans="8:21" ht="16" x14ac:dyDescent="0.2">
      <c r="H984" s="22"/>
      <c r="I984" s="22"/>
      <c r="J984" s="22"/>
      <c r="M984" s="17"/>
      <c r="N984" s="26">
        <f>((G984-1)*(1-(IF(H984="no",0,'results log'!$B$3)))+1)</f>
        <v>5.0000000000000044E-2</v>
      </c>
      <c r="O984" s="26">
        <f t="shared" si="32"/>
        <v>0</v>
      </c>
      <c r="P984" s="28">
        <f>IF(ISBLANK(M984),,IF(ISBLANK(F984),,(IF(M984="WON-EW",((((F984-1)*J984)*'results log'!$B$2)+('results log'!$B$2*(F984-1))),IF(M984="WON",((((F984-1)*J984)*'results log'!$B$2)+('results log'!$B$2*(F984-1))),IF(M984="PLACED",((((F984-1)*J984)*'results log'!$B$2)-'results log'!$B$2),IF(J984=0,-'results log'!$B$2,IF(J984=0,-'results log'!$B$2,-('results log'!$B$2*2)))))))*E984))</f>
        <v>0</v>
      </c>
      <c r="Q984" s="27">
        <f>IF(ISBLANK(M984),,IF(ISBLANK(G984),,(IF(M984="WON-EW",((((N984-1)*J984)*'results log'!$B$2)+('results log'!$B$2*(N984-1))),IF(M984="WON",((((N984-1)*J984)*'results log'!$B$2)+('results log'!$B$2*(N984-1))),IF(M984="PLACED",((((N984-1)*J984)*'results log'!$B$2)-'results log'!$B$2),IF(J984=0,-'results log'!$B$2,IF(J984=0,-'results log'!$B$2,-('results log'!$B$2*2)))))))*E984))</f>
        <v>0</v>
      </c>
      <c r="R984" s="27">
        <f>IF(ISBLANK(M984),,IF(U984&lt;&gt;1,((IF(M984="WON-EW",(((K984-1)*'results log'!$B$2)*(1-$B$3))+(((L984-1)*'results log'!$B$2)*(1-$B$3)),IF(M984="WON",(((K984-1)*'results log'!$B$2)*(1-$B$3)),IF(M984="PLACED",(((L984-1)*'results log'!$B$2)*(1-$B$3))-'results log'!$B$2,IF(J984=0,-'results log'!$B$2,-('results log'!$B$2*2))))))*E984),0))</f>
        <v>0</v>
      </c>
      <c r="U984">
        <f t="shared" si="31"/>
        <v>1</v>
      </c>
    </row>
    <row r="985" spans="8:21" ht="16" x14ac:dyDescent="0.2">
      <c r="H985" s="22"/>
      <c r="I985" s="22"/>
      <c r="J985" s="22"/>
      <c r="M985" s="17"/>
      <c r="N985" s="26">
        <f>((G985-1)*(1-(IF(H985="no",0,'results log'!$B$3)))+1)</f>
        <v>5.0000000000000044E-2</v>
      </c>
      <c r="O985" s="26">
        <f t="shared" si="32"/>
        <v>0</v>
      </c>
      <c r="P985" s="28">
        <f>IF(ISBLANK(M985),,IF(ISBLANK(F985),,(IF(M985="WON-EW",((((F985-1)*J985)*'results log'!$B$2)+('results log'!$B$2*(F985-1))),IF(M985="WON",((((F985-1)*J985)*'results log'!$B$2)+('results log'!$B$2*(F985-1))),IF(M985="PLACED",((((F985-1)*J985)*'results log'!$B$2)-'results log'!$B$2),IF(J985=0,-'results log'!$B$2,IF(J985=0,-'results log'!$B$2,-('results log'!$B$2*2)))))))*E985))</f>
        <v>0</v>
      </c>
      <c r="Q985" s="27">
        <f>IF(ISBLANK(M985),,IF(ISBLANK(G985),,(IF(M985="WON-EW",((((N985-1)*J985)*'results log'!$B$2)+('results log'!$B$2*(N985-1))),IF(M985="WON",((((N985-1)*J985)*'results log'!$B$2)+('results log'!$B$2*(N985-1))),IF(M985="PLACED",((((N985-1)*J985)*'results log'!$B$2)-'results log'!$B$2),IF(J985=0,-'results log'!$B$2,IF(J985=0,-'results log'!$B$2,-('results log'!$B$2*2)))))))*E985))</f>
        <v>0</v>
      </c>
      <c r="R985" s="27">
        <f>IF(ISBLANK(M985),,IF(U985&lt;&gt;1,((IF(M985="WON-EW",(((K985-1)*'results log'!$B$2)*(1-$B$3))+(((L985-1)*'results log'!$B$2)*(1-$B$3)),IF(M985="WON",(((K985-1)*'results log'!$B$2)*(1-$B$3)),IF(M985="PLACED",(((L985-1)*'results log'!$B$2)*(1-$B$3))-'results log'!$B$2,IF(J985=0,-'results log'!$B$2,-('results log'!$B$2*2))))))*E985),0))</f>
        <v>0</v>
      </c>
      <c r="U985">
        <f t="shared" si="31"/>
        <v>1</v>
      </c>
    </row>
    <row r="986" spans="8:21" ht="16" x14ac:dyDescent="0.2">
      <c r="H986" s="22"/>
      <c r="I986" s="22"/>
      <c r="J986" s="22"/>
      <c r="M986" s="17"/>
      <c r="N986" s="26">
        <f>((G986-1)*(1-(IF(H986="no",0,'results log'!$B$3)))+1)</f>
        <v>5.0000000000000044E-2</v>
      </c>
      <c r="O986" s="26">
        <f t="shared" si="32"/>
        <v>0</v>
      </c>
      <c r="P986" s="28">
        <f>IF(ISBLANK(M986),,IF(ISBLANK(F986),,(IF(M986="WON-EW",((((F986-1)*J986)*'results log'!$B$2)+('results log'!$B$2*(F986-1))),IF(M986="WON",((((F986-1)*J986)*'results log'!$B$2)+('results log'!$B$2*(F986-1))),IF(M986="PLACED",((((F986-1)*J986)*'results log'!$B$2)-'results log'!$B$2),IF(J986=0,-'results log'!$B$2,IF(J986=0,-'results log'!$B$2,-('results log'!$B$2*2)))))))*E986))</f>
        <v>0</v>
      </c>
      <c r="Q986" s="27">
        <f>IF(ISBLANK(M986),,IF(ISBLANK(G986),,(IF(M986="WON-EW",((((N986-1)*J986)*'results log'!$B$2)+('results log'!$B$2*(N986-1))),IF(M986="WON",((((N986-1)*J986)*'results log'!$B$2)+('results log'!$B$2*(N986-1))),IF(M986="PLACED",((((N986-1)*J986)*'results log'!$B$2)-'results log'!$B$2),IF(J986=0,-'results log'!$B$2,IF(J986=0,-'results log'!$B$2,-('results log'!$B$2*2)))))))*E986))</f>
        <v>0</v>
      </c>
      <c r="R986" s="27">
        <f>IF(ISBLANK(M986),,IF(U986&lt;&gt;1,((IF(M986="WON-EW",(((K986-1)*'results log'!$B$2)*(1-$B$3))+(((L986-1)*'results log'!$B$2)*(1-$B$3)),IF(M986="WON",(((K986-1)*'results log'!$B$2)*(1-$B$3)),IF(M986="PLACED",(((L986-1)*'results log'!$B$2)*(1-$B$3))-'results log'!$B$2,IF(J986=0,-'results log'!$B$2,-('results log'!$B$2*2))))))*E986),0))</f>
        <v>0</v>
      </c>
      <c r="U986">
        <f t="shared" si="31"/>
        <v>1</v>
      </c>
    </row>
    <row r="987" spans="8:21" ht="16" x14ac:dyDescent="0.2">
      <c r="H987" s="22"/>
      <c r="I987" s="22"/>
      <c r="J987" s="22"/>
      <c r="M987" s="17"/>
      <c r="N987" s="26">
        <f>((G987-1)*(1-(IF(H987="no",0,'results log'!$B$3)))+1)</f>
        <v>5.0000000000000044E-2</v>
      </c>
      <c r="O987" s="26">
        <f t="shared" si="32"/>
        <v>0</v>
      </c>
      <c r="P987" s="28">
        <f>IF(ISBLANK(M987),,IF(ISBLANK(F987),,(IF(M987="WON-EW",((((F987-1)*J987)*'results log'!$B$2)+('results log'!$B$2*(F987-1))),IF(M987="WON",((((F987-1)*J987)*'results log'!$B$2)+('results log'!$B$2*(F987-1))),IF(M987="PLACED",((((F987-1)*J987)*'results log'!$B$2)-'results log'!$B$2),IF(J987=0,-'results log'!$B$2,IF(J987=0,-'results log'!$B$2,-('results log'!$B$2*2)))))))*E987))</f>
        <v>0</v>
      </c>
      <c r="Q987" s="27">
        <f>IF(ISBLANK(M987),,IF(ISBLANK(G987),,(IF(M987="WON-EW",((((N987-1)*J987)*'results log'!$B$2)+('results log'!$B$2*(N987-1))),IF(M987="WON",((((N987-1)*J987)*'results log'!$B$2)+('results log'!$B$2*(N987-1))),IF(M987="PLACED",((((N987-1)*J987)*'results log'!$B$2)-'results log'!$B$2),IF(J987=0,-'results log'!$B$2,IF(J987=0,-'results log'!$B$2,-('results log'!$B$2*2)))))))*E987))</f>
        <v>0</v>
      </c>
      <c r="R987" s="27">
        <f>IF(ISBLANK(M987),,IF(U987&lt;&gt;1,((IF(M987="WON-EW",(((K987-1)*'results log'!$B$2)*(1-$B$3))+(((L987-1)*'results log'!$B$2)*(1-$B$3)),IF(M987="WON",(((K987-1)*'results log'!$B$2)*(1-$B$3)),IF(M987="PLACED",(((L987-1)*'results log'!$B$2)*(1-$B$3))-'results log'!$B$2,IF(J987=0,-'results log'!$B$2,-('results log'!$B$2*2))))))*E987),0))</f>
        <v>0</v>
      </c>
      <c r="U987">
        <f t="shared" si="31"/>
        <v>1</v>
      </c>
    </row>
    <row r="988" spans="8:21" ht="16" x14ac:dyDescent="0.2">
      <c r="H988" s="22"/>
      <c r="I988" s="22"/>
      <c r="J988" s="22"/>
      <c r="M988" s="17"/>
      <c r="N988" s="26">
        <f>((G988-1)*(1-(IF(H988="no",0,'results log'!$B$3)))+1)</f>
        <v>5.0000000000000044E-2</v>
      </c>
      <c r="O988" s="26">
        <f t="shared" si="32"/>
        <v>0</v>
      </c>
      <c r="P988" s="28">
        <f>IF(ISBLANK(M988),,IF(ISBLANK(F988),,(IF(M988="WON-EW",((((F988-1)*J988)*'results log'!$B$2)+('results log'!$B$2*(F988-1))),IF(M988="WON",((((F988-1)*J988)*'results log'!$B$2)+('results log'!$B$2*(F988-1))),IF(M988="PLACED",((((F988-1)*J988)*'results log'!$B$2)-'results log'!$B$2),IF(J988=0,-'results log'!$B$2,IF(J988=0,-'results log'!$B$2,-('results log'!$B$2*2)))))))*E988))</f>
        <v>0</v>
      </c>
      <c r="Q988" s="27">
        <f>IF(ISBLANK(M988),,IF(ISBLANK(G988),,(IF(M988="WON-EW",((((N988-1)*J988)*'results log'!$B$2)+('results log'!$B$2*(N988-1))),IF(M988="WON",((((N988-1)*J988)*'results log'!$B$2)+('results log'!$B$2*(N988-1))),IF(M988="PLACED",((((N988-1)*J988)*'results log'!$B$2)-'results log'!$B$2),IF(J988=0,-'results log'!$B$2,IF(J988=0,-'results log'!$B$2,-('results log'!$B$2*2)))))))*E988))</f>
        <v>0</v>
      </c>
      <c r="R988" s="27">
        <f>IF(ISBLANK(M988),,IF(U988&lt;&gt;1,((IF(M988="WON-EW",(((K988-1)*'results log'!$B$2)*(1-$B$3))+(((L988-1)*'results log'!$B$2)*(1-$B$3)),IF(M988="WON",(((K988-1)*'results log'!$B$2)*(1-$B$3)),IF(M988="PLACED",(((L988-1)*'results log'!$B$2)*(1-$B$3))-'results log'!$B$2,IF(J988=0,-'results log'!$B$2,-('results log'!$B$2*2))))))*E988),0))</f>
        <v>0</v>
      </c>
      <c r="U988">
        <f t="shared" si="31"/>
        <v>1</v>
      </c>
    </row>
    <row r="989" spans="8:21" ht="16" x14ac:dyDescent="0.2">
      <c r="H989" s="22"/>
      <c r="I989" s="22"/>
      <c r="J989" s="22"/>
      <c r="M989" s="17"/>
      <c r="N989" s="26">
        <f>((G989-1)*(1-(IF(H989="no",0,'results log'!$B$3)))+1)</f>
        <v>5.0000000000000044E-2</v>
      </c>
      <c r="O989" s="26">
        <f t="shared" si="32"/>
        <v>0</v>
      </c>
      <c r="P989" s="28">
        <f>IF(ISBLANK(M989),,IF(ISBLANK(F989),,(IF(M989="WON-EW",((((F989-1)*J989)*'results log'!$B$2)+('results log'!$B$2*(F989-1))),IF(M989="WON",((((F989-1)*J989)*'results log'!$B$2)+('results log'!$B$2*(F989-1))),IF(M989="PLACED",((((F989-1)*J989)*'results log'!$B$2)-'results log'!$B$2),IF(J989=0,-'results log'!$B$2,IF(J989=0,-'results log'!$B$2,-('results log'!$B$2*2)))))))*E989))</f>
        <v>0</v>
      </c>
      <c r="Q989" s="27">
        <f>IF(ISBLANK(M989),,IF(ISBLANK(G989),,(IF(M989="WON-EW",((((N989-1)*J989)*'results log'!$B$2)+('results log'!$B$2*(N989-1))),IF(M989="WON",((((N989-1)*J989)*'results log'!$B$2)+('results log'!$B$2*(N989-1))),IF(M989="PLACED",((((N989-1)*J989)*'results log'!$B$2)-'results log'!$B$2),IF(J989=0,-'results log'!$B$2,IF(J989=0,-'results log'!$B$2,-('results log'!$B$2*2)))))))*E989))</f>
        <v>0</v>
      </c>
      <c r="R989" s="27">
        <f>IF(ISBLANK(M989),,IF(U989&lt;&gt;1,((IF(M989="WON-EW",(((K989-1)*'results log'!$B$2)*(1-$B$3))+(((L989-1)*'results log'!$B$2)*(1-$B$3)),IF(M989="WON",(((K989-1)*'results log'!$B$2)*(1-$B$3)),IF(M989="PLACED",(((L989-1)*'results log'!$B$2)*(1-$B$3))-'results log'!$B$2,IF(J989=0,-'results log'!$B$2,-('results log'!$B$2*2))))))*E989),0))</f>
        <v>0</v>
      </c>
      <c r="U989">
        <f t="shared" si="31"/>
        <v>1</v>
      </c>
    </row>
    <row r="990" spans="8:21" ht="16" x14ac:dyDescent="0.2">
      <c r="H990" s="22"/>
      <c r="I990" s="22"/>
      <c r="J990" s="22"/>
      <c r="M990" s="17"/>
      <c r="N990" s="26">
        <f>((G990-1)*(1-(IF(H990="no",0,'results log'!$B$3)))+1)</f>
        <v>5.0000000000000044E-2</v>
      </c>
      <c r="O990" s="26">
        <f t="shared" si="32"/>
        <v>0</v>
      </c>
      <c r="P990" s="28">
        <f>IF(ISBLANK(M990),,IF(ISBLANK(F990),,(IF(M990="WON-EW",((((F990-1)*J990)*'results log'!$B$2)+('results log'!$B$2*(F990-1))),IF(M990="WON",((((F990-1)*J990)*'results log'!$B$2)+('results log'!$B$2*(F990-1))),IF(M990="PLACED",((((F990-1)*J990)*'results log'!$B$2)-'results log'!$B$2),IF(J990=0,-'results log'!$B$2,IF(J990=0,-'results log'!$B$2,-('results log'!$B$2*2)))))))*E990))</f>
        <v>0</v>
      </c>
      <c r="Q990" s="27">
        <f>IF(ISBLANK(M990),,IF(ISBLANK(G990),,(IF(M990="WON-EW",((((N990-1)*J990)*'results log'!$B$2)+('results log'!$B$2*(N990-1))),IF(M990="WON",((((N990-1)*J990)*'results log'!$B$2)+('results log'!$B$2*(N990-1))),IF(M990="PLACED",((((N990-1)*J990)*'results log'!$B$2)-'results log'!$B$2),IF(J990=0,-'results log'!$B$2,IF(J990=0,-'results log'!$B$2,-('results log'!$B$2*2)))))))*E990))</f>
        <v>0</v>
      </c>
      <c r="R990" s="27">
        <f>IF(ISBLANK(M990),,IF(U990&lt;&gt;1,((IF(M990="WON-EW",(((K990-1)*'results log'!$B$2)*(1-$B$3))+(((L990-1)*'results log'!$B$2)*(1-$B$3)),IF(M990="WON",(((K990-1)*'results log'!$B$2)*(1-$B$3)),IF(M990="PLACED",(((L990-1)*'results log'!$B$2)*(1-$B$3))-'results log'!$B$2,IF(J990=0,-'results log'!$B$2,-('results log'!$B$2*2))))))*E990),0))</f>
        <v>0</v>
      </c>
      <c r="U990">
        <f t="shared" si="31"/>
        <v>1</v>
      </c>
    </row>
    <row r="991" spans="8:21" ht="16" x14ac:dyDescent="0.2">
      <c r="H991" s="22"/>
      <c r="I991" s="22"/>
      <c r="J991" s="22"/>
      <c r="M991" s="17"/>
      <c r="N991" s="26">
        <f>((G991-1)*(1-(IF(H991="no",0,'results log'!$B$3)))+1)</f>
        <v>5.0000000000000044E-2</v>
      </c>
      <c r="O991" s="26">
        <f t="shared" si="32"/>
        <v>0</v>
      </c>
      <c r="P991" s="28">
        <f>IF(ISBLANK(M991),,IF(ISBLANK(F991),,(IF(M991="WON-EW",((((F991-1)*J991)*'results log'!$B$2)+('results log'!$B$2*(F991-1))),IF(M991="WON",((((F991-1)*J991)*'results log'!$B$2)+('results log'!$B$2*(F991-1))),IF(M991="PLACED",((((F991-1)*J991)*'results log'!$B$2)-'results log'!$B$2),IF(J991=0,-'results log'!$B$2,IF(J991=0,-'results log'!$B$2,-('results log'!$B$2*2)))))))*E991))</f>
        <v>0</v>
      </c>
      <c r="Q991" s="27">
        <f>IF(ISBLANK(M991),,IF(ISBLANK(G991),,(IF(M991="WON-EW",((((N991-1)*J991)*'results log'!$B$2)+('results log'!$B$2*(N991-1))),IF(M991="WON",((((N991-1)*J991)*'results log'!$B$2)+('results log'!$B$2*(N991-1))),IF(M991="PLACED",((((N991-1)*J991)*'results log'!$B$2)-'results log'!$B$2),IF(J991=0,-'results log'!$B$2,IF(J991=0,-'results log'!$B$2,-('results log'!$B$2*2)))))))*E991))</f>
        <v>0</v>
      </c>
      <c r="R991" s="27">
        <f>IF(ISBLANK(M991),,IF(U991&lt;&gt;1,((IF(M991="WON-EW",(((K991-1)*'results log'!$B$2)*(1-$B$3))+(((L991-1)*'results log'!$B$2)*(1-$B$3)),IF(M991="WON",(((K991-1)*'results log'!$B$2)*(1-$B$3)),IF(M991="PLACED",(((L991-1)*'results log'!$B$2)*(1-$B$3))-'results log'!$B$2,IF(J991=0,-'results log'!$B$2,-('results log'!$B$2*2))))))*E991),0))</f>
        <v>0</v>
      </c>
      <c r="U991">
        <f t="shared" si="31"/>
        <v>1</v>
      </c>
    </row>
    <row r="992" spans="8:21" ht="16" x14ac:dyDescent="0.2">
      <c r="H992" s="22"/>
      <c r="I992" s="22"/>
      <c r="J992" s="22"/>
      <c r="M992" s="17"/>
      <c r="N992" s="26">
        <f>((G992-1)*(1-(IF(H992="no",0,'results log'!$B$3)))+1)</f>
        <v>5.0000000000000044E-2</v>
      </c>
      <c r="O992" s="26">
        <f t="shared" si="32"/>
        <v>0</v>
      </c>
      <c r="P992" s="28">
        <f>IF(ISBLANK(M992),,IF(ISBLANK(F992),,(IF(M992="WON-EW",((((F992-1)*J992)*'results log'!$B$2)+('results log'!$B$2*(F992-1))),IF(M992="WON",((((F992-1)*J992)*'results log'!$B$2)+('results log'!$B$2*(F992-1))),IF(M992="PLACED",((((F992-1)*J992)*'results log'!$B$2)-'results log'!$B$2),IF(J992=0,-'results log'!$B$2,IF(J992=0,-'results log'!$B$2,-('results log'!$B$2*2)))))))*E992))</f>
        <v>0</v>
      </c>
      <c r="Q992" s="27">
        <f>IF(ISBLANK(M992),,IF(ISBLANK(G992),,(IF(M992="WON-EW",((((N992-1)*J992)*'results log'!$B$2)+('results log'!$B$2*(N992-1))),IF(M992="WON",((((N992-1)*J992)*'results log'!$B$2)+('results log'!$B$2*(N992-1))),IF(M992="PLACED",((((N992-1)*J992)*'results log'!$B$2)-'results log'!$B$2),IF(J992=0,-'results log'!$B$2,IF(J992=0,-'results log'!$B$2,-('results log'!$B$2*2)))))))*E992))</f>
        <v>0</v>
      </c>
      <c r="R992" s="27">
        <f>IF(ISBLANK(M992),,IF(U992&lt;&gt;1,((IF(M992="WON-EW",(((K992-1)*'results log'!$B$2)*(1-$B$3))+(((L992-1)*'results log'!$B$2)*(1-$B$3)),IF(M992="WON",(((K992-1)*'results log'!$B$2)*(1-$B$3)),IF(M992="PLACED",(((L992-1)*'results log'!$B$2)*(1-$B$3))-'results log'!$B$2,IF(J992=0,-'results log'!$B$2,-('results log'!$B$2*2))))))*E992),0))</f>
        <v>0</v>
      </c>
      <c r="U992">
        <f t="shared" si="31"/>
        <v>1</v>
      </c>
    </row>
    <row r="993" spans="8:21" ht="16" x14ac:dyDescent="0.2">
      <c r="H993" s="22"/>
      <c r="I993" s="22"/>
      <c r="J993" s="22"/>
      <c r="M993" s="17"/>
      <c r="N993" s="26">
        <f>((G993-1)*(1-(IF(H993="no",0,'results log'!$B$3)))+1)</f>
        <v>5.0000000000000044E-2</v>
      </c>
      <c r="O993" s="26">
        <f t="shared" si="32"/>
        <v>0</v>
      </c>
      <c r="P993" s="28">
        <f>IF(ISBLANK(M993),,IF(ISBLANK(F993),,(IF(M993="WON-EW",((((F993-1)*J993)*'results log'!$B$2)+('results log'!$B$2*(F993-1))),IF(M993="WON",((((F993-1)*J993)*'results log'!$B$2)+('results log'!$B$2*(F993-1))),IF(M993="PLACED",((((F993-1)*J993)*'results log'!$B$2)-'results log'!$B$2),IF(J993=0,-'results log'!$B$2,IF(J993=0,-'results log'!$B$2,-('results log'!$B$2*2)))))))*E993))</f>
        <v>0</v>
      </c>
      <c r="Q993" s="27">
        <f>IF(ISBLANK(M993),,IF(ISBLANK(G993),,(IF(M993="WON-EW",((((N993-1)*J993)*'results log'!$B$2)+('results log'!$B$2*(N993-1))),IF(M993="WON",((((N993-1)*J993)*'results log'!$B$2)+('results log'!$B$2*(N993-1))),IF(M993="PLACED",((((N993-1)*J993)*'results log'!$B$2)-'results log'!$B$2),IF(J993=0,-'results log'!$B$2,IF(J993=0,-'results log'!$B$2,-('results log'!$B$2*2)))))))*E993))</f>
        <v>0</v>
      </c>
      <c r="R993" s="27">
        <f>IF(ISBLANK(M993),,IF(U993&lt;&gt;1,((IF(M993="WON-EW",(((K993-1)*'results log'!$B$2)*(1-$B$3))+(((L993-1)*'results log'!$B$2)*(1-$B$3)),IF(M993="WON",(((K993-1)*'results log'!$B$2)*(1-$B$3)),IF(M993="PLACED",(((L993-1)*'results log'!$B$2)*(1-$B$3))-'results log'!$B$2,IF(J993=0,-'results log'!$B$2,-('results log'!$B$2*2))))))*E993),0))</f>
        <v>0</v>
      </c>
      <c r="U993">
        <f t="shared" si="31"/>
        <v>1</v>
      </c>
    </row>
    <row r="994" spans="8:21" ht="16" x14ac:dyDescent="0.2">
      <c r="H994" s="22"/>
      <c r="I994" s="22"/>
      <c r="J994" s="22"/>
      <c r="M994" s="17"/>
      <c r="N994" s="26">
        <f>((G994-1)*(1-(IF(H994="no",0,'results log'!$B$3)))+1)</f>
        <v>5.0000000000000044E-2</v>
      </c>
      <c r="O994" s="26">
        <f t="shared" si="32"/>
        <v>0</v>
      </c>
      <c r="P994" s="28">
        <f>IF(ISBLANK(M994),,IF(ISBLANK(F994),,(IF(M994="WON-EW",((((F994-1)*J994)*'results log'!$B$2)+('results log'!$B$2*(F994-1))),IF(M994="WON",((((F994-1)*J994)*'results log'!$B$2)+('results log'!$B$2*(F994-1))),IF(M994="PLACED",((((F994-1)*J994)*'results log'!$B$2)-'results log'!$B$2),IF(J994=0,-'results log'!$B$2,IF(J994=0,-'results log'!$B$2,-('results log'!$B$2*2)))))))*E994))</f>
        <v>0</v>
      </c>
      <c r="Q994" s="27">
        <f>IF(ISBLANK(M994),,IF(ISBLANK(G994),,(IF(M994="WON-EW",((((N994-1)*J994)*'results log'!$B$2)+('results log'!$B$2*(N994-1))),IF(M994="WON",((((N994-1)*J994)*'results log'!$B$2)+('results log'!$B$2*(N994-1))),IF(M994="PLACED",((((N994-1)*J994)*'results log'!$B$2)-'results log'!$B$2),IF(J994=0,-'results log'!$B$2,IF(J994=0,-'results log'!$B$2,-('results log'!$B$2*2)))))))*E994))</f>
        <v>0</v>
      </c>
      <c r="R994" s="27">
        <f>IF(ISBLANK(M994),,IF(U994&lt;&gt;1,((IF(M994="WON-EW",(((K994-1)*'results log'!$B$2)*(1-$B$3))+(((L994-1)*'results log'!$B$2)*(1-$B$3)),IF(M994="WON",(((K994-1)*'results log'!$B$2)*(1-$B$3)),IF(M994="PLACED",(((L994-1)*'results log'!$B$2)*(1-$B$3))-'results log'!$B$2,IF(J994=0,-'results log'!$B$2,-('results log'!$B$2*2))))))*E994),0))</f>
        <v>0</v>
      </c>
      <c r="U994">
        <f t="shared" si="31"/>
        <v>1</v>
      </c>
    </row>
    <row r="995" spans="8:21" ht="16" x14ac:dyDescent="0.2">
      <c r="H995" s="22"/>
      <c r="I995" s="22"/>
      <c r="J995" s="22"/>
      <c r="M995" s="17"/>
      <c r="N995" s="26">
        <f>((G995-1)*(1-(IF(H995="no",0,'results log'!$B$3)))+1)</f>
        <v>5.0000000000000044E-2</v>
      </c>
      <c r="O995" s="26">
        <f t="shared" si="32"/>
        <v>0</v>
      </c>
      <c r="P995" s="28">
        <f>IF(ISBLANK(M995),,IF(ISBLANK(F995),,(IF(M995="WON-EW",((((F995-1)*J995)*'results log'!$B$2)+('results log'!$B$2*(F995-1))),IF(M995="WON",((((F995-1)*J995)*'results log'!$B$2)+('results log'!$B$2*(F995-1))),IF(M995="PLACED",((((F995-1)*J995)*'results log'!$B$2)-'results log'!$B$2),IF(J995=0,-'results log'!$B$2,IF(J995=0,-'results log'!$B$2,-('results log'!$B$2*2)))))))*E995))</f>
        <v>0</v>
      </c>
      <c r="Q995" s="27">
        <f>IF(ISBLANK(M995),,IF(ISBLANK(G995),,(IF(M995="WON-EW",((((N995-1)*J995)*'results log'!$B$2)+('results log'!$B$2*(N995-1))),IF(M995="WON",((((N995-1)*J995)*'results log'!$B$2)+('results log'!$B$2*(N995-1))),IF(M995="PLACED",((((N995-1)*J995)*'results log'!$B$2)-'results log'!$B$2),IF(J995=0,-'results log'!$B$2,IF(J995=0,-'results log'!$B$2,-('results log'!$B$2*2)))))))*E995))</f>
        <v>0</v>
      </c>
      <c r="R995" s="27">
        <f>IF(ISBLANK(M995),,IF(U995&lt;&gt;1,((IF(M995="WON-EW",(((K995-1)*'results log'!$B$2)*(1-$B$3))+(((L995-1)*'results log'!$B$2)*(1-$B$3)),IF(M995="WON",(((K995-1)*'results log'!$B$2)*(1-$B$3)),IF(M995="PLACED",(((L995-1)*'results log'!$B$2)*(1-$B$3))-'results log'!$B$2,IF(J995=0,-'results log'!$B$2,-('results log'!$B$2*2))))))*E995),0))</f>
        <v>0</v>
      </c>
      <c r="U995">
        <f t="shared" si="31"/>
        <v>1</v>
      </c>
    </row>
    <row r="996" spans="8:21" ht="16" x14ac:dyDescent="0.2">
      <c r="H996" s="22"/>
      <c r="I996" s="22"/>
      <c r="J996" s="22"/>
      <c r="M996" s="17"/>
      <c r="N996" s="26">
        <f>((G996-1)*(1-(IF(H996="no",0,'results log'!$B$3)))+1)</f>
        <v>5.0000000000000044E-2</v>
      </c>
      <c r="O996" s="26">
        <f t="shared" si="32"/>
        <v>0</v>
      </c>
      <c r="P996" s="28">
        <f>IF(ISBLANK(M996),,IF(ISBLANK(F996),,(IF(M996="WON-EW",((((F996-1)*J996)*'results log'!$B$2)+('results log'!$B$2*(F996-1))),IF(M996="WON",((((F996-1)*J996)*'results log'!$B$2)+('results log'!$B$2*(F996-1))),IF(M996="PLACED",((((F996-1)*J996)*'results log'!$B$2)-'results log'!$B$2),IF(J996=0,-'results log'!$B$2,IF(J996=0,-'results log'!$B$2,-('results log'!$B$2*2)))))))*E996))</f>
        <v>0</v>
      </c>
      <c r="Q996" s="27">
        <f>IF(ISBLANK(M996),,IF(ISBLANK(G996),,(IF(M996="WON-EW",((((N996-1)*J996)*'results log'!$B$2)+('results log'!$B$2*(N996-1))),IF(M996="WON",((((N996-1)*J996)*'results log'!$B$2)+('results log'!$B$2*(N996-1))),IF(M996="PLACED",((((N996-1)*J996)*'results log'!$B$2)-'results log'!$B$2),IF(J996=0,-'results log'!$B$2,IF(J996=0,-'results log'!$B$2,-('results log'!$B$2*2)))))))*E996))</f>
        <v>0</v>
      </c>
      <c r="R996" s="27">
        <f>IF(ISBLANK(M996),,IF(U996&lt;&gt;1,((IF(M996="WON-EW",(((K996-1)*'results log'!$B$2)*(1-$B$3))+(((L996-1)*'results log'!$B$2)*(1-$B$3)),IF(M996="WON",(((K996-1)*'results log'!$B$2)*(1-$B$3)),IF(M996="PLACED",(((L996-1)*'results log'!$B$2)*(1-$B$3))-'results log'!$B$2,IF(J996=0,-'results log'!$B$2,-('results log'!$B$2*2))))))*E996),0))</f>
        <v>0</v>
      </c>
      <c r="U996">
        <f t="shared" si="31"/>
        <v>1</v>
      </c>
    </row>
    <row r="997" spans="8:21" ht="16" x14ac:dyDescent="0.2">
      <c r="H997" s="22"/>
      <c r="I997" s="22"/>
      <c r="J997" s="22"/>
      <c r="M997" s="17"/>
      <c r="N997" s="26">
        <f>((G997-1)*(1-(IF(H997="no",0,'results log'!$B$3)))+1)</f>
        <v>5.0000000000000044E-2</v>
      </c>
      <c r="O997" s="26">
        <f t="shared" si="32"/>
        <v>0</v>
      </c>
      <c r="P997" s="28">
        <f>IF(ISBLANK(M997),,IF(ISBLANK(F997),,(IF(M997="WON-EW",((((F997-1)*J997)*'results log'!$B$2)+('results log'!$B$2*(F997-1))),IF(M997="WON",((((F997-1)*J997)*'results log'!$B$2)+('results log'!$B$2*(F997-1))),IF(M997="PLACED",((((F997-1)*J997)*'results log'!$B$2)-'results log'!$B$2),IF(J997=0,-'results log'!$B$2,IF(J997=0,-'results log'!$B$2,-('results log'!$B$2*2)))))))*E997))</f>
        <v>0</v>
      </c>
      <c r="Q997" s="27">
        <f>IF(ISBLANK(M997),,IF(ISBLANK(G997),,(IF(M997="WON-EW",((((N997-1)*J997)*'results log'!$B$2)+('results log'!$B$2*(N997-1))),IF(M997="WON",((((N997-1)*J997)*'results log'!$B$2)+('results log'!$B$2*(N997-1))),IF(M997="PLACED",((((N997-1)*J997)*'results log'!$B$2)-'results log'!$B$2),IF(J997=0,-'results log'!$B$2,IF(J997=0,-'results log'!$B$2,-('results log'!$B$2*2)))))))*E997))</f>
        <v>0</v>
      </c>
      <c r="R997" s="27">
        <f>IF(ISBLANK(M997),,IF(U997&lt;&gt;1,((IF(M997="WON-EW",(((K997-1)*'results log'!$B$2)*(1-$B$3))+(((L997-1)*'results log'!$B$2)*(1-$B$3)),IF(M997="WON",(((K997-1)*'results log'!$B$2)*(1-$B$3)),IF(M997="PLACED",(((L997-1)*'results log'!$B$2)*(1-$B$3))-'results log'!$B$2,IF(J997=0,-'results log'!$B$2,-('results log'!$B$2*2))))))*E997),0))</f>
        <v>0</v>
      </c>
      <c r="U997">
        <f t="shared" si="31"/>
        <v>1</v>
      </c>
    </row>
    <row r="998" spans="8:21" ht="16" x14ac:dyDescent="0.2">
      <c r="H998" s="22"/>
      <c r="I998" s="22"/>
      <c r="J998" s="22"/>
      <c r="M998" s="17"/>
      <c r="N998" s="26">
        <f>((G998-1)*(1-(IF(H998="no",0,'results log'!$B$3)))+1)</f>
        <v>5.0000000000000044E-2</v>
      </c>
      <c r="O998" s="26">
        <f t="shared" si="32"/>
        <v>0</v>
      </c>
      <c r="P998" s="28">
        <f>IF(ISBLANK(M998),,IF(ISBLANK(F998),,(IF(M998="WON-EW",((((F998-1)*J998)*'results log'!$B$2)+('results log'!$B$2*(F998-1))),IF(M998="WON",((((F998-1)*J998)*'results log'!$B$2)+('results log'!$B$2*(F998-1))),IF(M998="PLACED",((((F998-1)*J998)*'results log'!$B$2)-'results log'!$B$2),IF(J998=0,-'results log'!$B$2,IF(J998=0,-'results log'!$B$2,-('results log'!$B$2*2)))))))*E998))</f>
        <v>0</v>
      </c>
      <c r="Q998" s="27">
        <f>IF(ISBLANK(M998),,IF(ISBLANK(G998),,(IF(M998="WON-EW",((((N998-1)*J998)*'results log'!$B$2)+('results log'!$B$2*(N998-1))),IF(M998="WON",((((N998-1)*J998)*'results log'!$B$2)+('results log'!$B$2*(N998-1))),IF(M998="PLACED",((((N998-1)*J998)*'results log'!$B$2)-'results log'!$B$2),IF(J998=0,-'results log'!$B$2,IF(J998=0,-'results log'!$B$2,-('results log'!$B$2*2)))))))*E998))</f>
        <v>0</v>
      </c>
      <c r="R998" s="27">
        <f>IF(ISBLANK(M998),,IF(U998&lt;&gt;1,((IF(M998="WON-EW",(((K998-1)*'results log'!$B$2)*(1-$B$3))+(((L998-1)*'results log'!$B$2)*(1-$B$3)),IF(M998="WON",(((K998-1)*'results log'!$B$2)*(1-$B$3)),IF(M998="PLACED",(((L998-1)*'results log'!$B$2)*(1-$B$3))-'results log'!$B$2,IF(J998=0,-'results log'!$B$2,-('results log'!$B$2*2))))))*E998),0))</f>
        <v>0</v>
      </c>
      <c r="U998">
        <f t="shared" si="31"/>
        <v>1</v>
      </c>
    </row>
    <row r="999" spans="8:21" ht="16" x14ac:dyDescent="0.2">
      <c r="H999" s="22"/>
      <c r="I999" s="22"/>
      <c r="J999" s="22"/>
      <c r="M999" s="17"/>
      <c r="N999" s="26">
        <f>((G999-1)*(1-(IF(H999="no",0,'results log'!$B$3)))+1)</f>
        <v>5.0000000000000044E-2</v>
      </c>
      <c r="O999" s="26">
        <f t="shared" si="32"/>
        <v>0</v>
      </c>
      <c r="P999" s="28">
        <f>IF(ISBLANK(M999),,IF(ISBLANK(F999),,(IF(M999="WON-EW",((((F999-1)*J999)*'results log'!$B$2)+('results log'!$B$2*(F999-1))),IF(M999="WON",((((F999-1)*J999)*'results log'!$B$2)+('results log'!$B$2*(F999-1))),IF(M999="PLACED",((((F999-1)*J999)*'results log'!$B$2)-'results log'!$B$2),IF(J999=0,-'results log'!$B$2,IF(J999=0,-'results log'!$B$2,-('results log'!$B$2*2)))))))*E999))</f>
        <v>0</v>
      </c>
      <c r="Q999" s="27">
        <f>IF(ISBLANK(M999),,IF(ISBLANK(G999),,(IF(M999="WON-EW",((((N999-1)*J999)*'results log'!$B$2)+('results log'!$B$2*(N999-1))),IF(M999="WON",((((N999-1)*J999)*'results log'!$B$2)+('results log'!$B$2*(N999-1))),IF(M999="PLACED",((((N999-1)*J999)*'results log'!$B$2)-'results log'!$B$2),IF(J999=0,-'results log'!$B$2,IF(J999=0,-'results log'!$B$2,-('results log'!$B$2*2)))))))*E999))</f>
        <v>0</v>
      </c>
      <c r="R999" s="27">
        <f>IF(ISBLANK(M999),,IF(U999&lt;&gt;1,((IF(M999="WON-EW",(((K999-1)*'results log'!$B$2)*(1-$B$3))+(((L999-1)*'results log'!$B$2)*(1-$B$3)),IF(M999="WON",(((K999-1)*'results log'!$B$2)*(1-$B$3)),IF(M999="PLACED",(((L999-1)*'results log'!$B$2)*(1-$B$3))-'results log'!$B$2,IF(J999=0,-'results log'!$B$2,-('results log'!$B$2*2))))))*E999),0))</f>
        <v>0</v>
      </c>
      <c r="U999">
        <f t="shared" si="31"/>
        <v>1</v>
      </c>
    </row>
    <row r="1000" spans="8:21" ht="16" x14ac:dyDescent="0.2">
      <c r="H1000" s="22"/>
      <c r="I1000" s="22"/>
      <c r="J1000" s="22"/>
      <c r="M1000" s="17"/>
      <c r="N1000" s="26">
        <f>((G1000-1)*(1-(IF(H1000="no",0,'results log'!$B$3)))+1)</f>
        <v>5.0000000000000044E-2</v>
      </c>
      <c r="O1000" s="26">
        <f t="shared" si="32"/>
        <v>0</v>
      </c>
      <c r="P1000" s="28">
        <f>IF(ISBLANK(M1000),,IF(ISBLANK(F1000),,(IF(M1000="WON-EW",((((F1000-1)*J1000)*'results log'!$B$2)+('results log'!$B$2*(F1000-1))),IF(M1000="WON",((((F1000-1)*J1000)*'results log'!$B$2)+('results log'!$B$2*(F1000-1))),IF(M1000="PLACED",((((F1000-1)*J1000)*'results log'!$B$2)-'results log'!$B$2),IF(J1000=0,-'results log'!$B$2,IF(J1000=0,-'results log'!$B$2,-('results log'!$B$2*2)))))))*E1000))</f>
        <v>0</v>
      </c>
      <c r="Q1000" s="27">
        <f>IF(ISBLANK(M1000),,IF(ISBLANK(G1000),,(IF(M1000="WON-EW",((((N1000-1)*J1000)*'results log'!$B$2)+('results log'!$B$2*(N1000-1))),IF(M1000="WON",((((N1000-1)*J1000)*'results log'!$B$2)+('results log'!$B$2*(N1000-1))),IF(M1000="PLACED",((((N1000-1)*J1000)*'results log'!$B$2)-'results log'!$B$2),IF(J1000=0,-'results log'!$B$2,IF(J1000=0,-'results log'!$B$2,-('results log'!$B$2*2)))))))*E1000))</f>
        <v>0</v>
      </c>
      <c r="R1000" s="27">
        <f>IF(ISBLANK(M1000),,IF(U1000&lt;&gt;1,((IF(M1000="WON-EW",(((K1000-1)*'results log'!$B$2)*(1-$B$3))+(((L1000-1)*'results log'!$B$2)*(1-$B$3)),IF(M1000="WON",(((K1000-1)*'results log'!$B$2)*(1-$B$3)),IF(M1000="PLACED",(((L1000-1)*'results log'!$B$2)*(1-$B$3))-'results log'!$B$2,IF(J1000=0,-'results log'!$B$2,-('results log'!$B$2*2))))))*E1000),0))</f>
        <v>0</v>
      </c>
      <c r="U1000">
        <f t="shared" si="31"/>
        <v>1</v>
      </c>
    </row>
    <row r="1001" spans="8:21" ht="16" x14ac:dyDescent="0.2">
      <c r="H1001" s="22"/>
      <c r="I1001" s="22"/>
      <c r="J1001" s="22"/>
      <c r="M1001" s="17"/>
      <c r="N1001" s="26">
        <f>((G1001-1)*(1-(IF(H1001="no",0,'results log'!$B$3)))+1)</f>
        <v>5.0000000000000044E-2</v>
      </c>
      <c r="O1001" s="26">
        <f t="shared" si="32"/>
        <v>0</v>
      </c>
      <c r="P1001" s="28">
        <f>IF(ISBLANK(M1001),,IF(ISBLANK(F1001),,(IF(M1001="WON-EW",((((F1001-1)*J1001)*'results log'!$B$2)+('results log'!$B$2*(F1001-1))),IF(M1001="WON",((((F1001-1)*J1001)*'results log'!$B$2)+('results log'!$B$2*(F1001-1))),IF(M1001="PLACED",((((F1001-1)*J1001)*'results log'!$B$2)-'results log'!$B$2),IF(J1001=0,-'results log'!$B$2,IF(J1001=0,-'results log'!$B$2,-('results log'!$B$2*2)))))))*E1001))</f>
        <v>0</v>
      </c>
      <c r="Q1001" s="27">
        <f>IF(ISBLANK(M1001),,IF(ISBLANK(G1001),,(IF(M1001="WON-EW",((((N1001-1)*J1001)*'results log'!$B$2)+('results log'!$B$2*(N1001-1))),IF(M1001="WON",((((N1001-1)*J1001)*'results log'!$B$2)+('results log'!$B$2*(N1001-1))),IF(M1001="PLACED",((((N1001-1)*J1001)*'results log'!$B$2)-'results log'!$B$2),IF(J1001=0,-'results log'!$B$2,IF(J1001=0,-'results log'!$B$2,-('results log'!$B$2*2)))))))*E1001))</f>
        <v>0</v>
      </c>
      <c r="R1001" s="27">
        <f>IF(ISBLANK(M1001),,IF(U1001&lt;&gt;1,((IF(M1001="WON-EW",(((K1001-1)*'results log'!$B$2)*(1-$B$3))+(((L1001-1)*'results log'!$B$2)*(1-$B$3)),IF(M1001="WON",(((K1001-1)*'results log'!$B$2)*(1-$B$3)),IF(M1001="PLACED",(((L1001-1)*'results log'!$B$2)*(1-$B$3))-'results log'!$B$2,IF(J1001=0,-'results log'!$B$2,-('results log'!$B$2*2))))))*E1001),0))</f>
        <v>0</v>
      </c>
      <c r="U1001">
        <f t="shared" si="31"/>
        <v>1</v>
      </c>
    </row>
    <row r="1002" spans="8:21" ht="16" x14ac:dyDescent="0.2">
      <c r="H1002" s="22"/>
      <c r="I1002" s="22"/>
      <c r="J1002" s="22"/>
      <c r="M1002" s="17"/>
      <c r="N1002" s="26">
        <f>((G1002-1)*(1-(IF(H1002="no",0,'results log'!$B$3)))+1)</f>
        <v>5.0000000000000044E-2</v>
      </c>
      <c r="O1002" s="26">
        <f t="shared" si="32"/>
        <v>0</v>
      </c>
      <c r="P1002" s="28">
        <f>IF(ISBLANK(M1002),,IF(ISBLANK(F1002),,(IF(M1002="WON-EW",((((F1002-1)*J1002)*'results log'!$B$2)+('results log'!$B$2*(F1002-1))),IF(M1002="WON",((((F1002-1)*J1002)*'results log'!$B$2)+('results log'!$B$2*(F1002-1))),IF(M1002="PLACED",((((F1002-1)*J1002)*'results log'!$B$2)-'results log'!$B$2),IF(J1002=0,-'results log'!$B$2,IF(J1002=0,-'results log'!$B$2,-('results log'!$B$2*2)))))))*E1002))</f>
        <v>0</v>
      </c>
      <c r="Q1002" s="27">
        <f>IF(ISBLANK(M1002),,IF(ISBLANK(G1002),,(IF(M1002="WON-EW",((((N1002-1)*J1002)*'results log'!$B$2)+('results log'!$B$2*(N1002-1))),IF(M1002="WON",((((N1002-1)*J1002)*'results log'!$B$2)+('results log'!$B$2*(N1002-1))),IF(M1002="PLACED",((((N1002-1)*J1002)*'results log'!$B$2)-'results log'!$B$2),IF(J1002=0,-'results log'!$B$2,IF(J1002=0,-'results log'!$B$2,-('results log'!$B$2*2)))))))*E1002))</f>
        <v>0</v>
      </c>
      <c r="R1002" s="27">
        <f>IF(ISBLANK(M1002),,IF(U1002&lt;&gt;1,((IF(M1002="WON-EW",(((K1002-1)*'results log'!$B$2)*(1-$B$3))+(((L1002-1)*'results log'!$B$2)*(1-$B$3)),IF(M1002="WON",(((K1002-1)*'results log'!$B$2)*(1-$B$3)),IF(M1002="PLACED",(((L1002-1)*'results log'!$B$2)*(1-$B$3))-'results log'!$B$2,IF(J1002=0,-'results log'!$B$2,-('results log'!$B$2*2))))))*E1002),0))</f>
        <v>0</v>
      </c>
      <c r="U1002">
        <f t="shared" si="31"/>
        <v>1</v>
      </c>
    </row>
    <row r="1003" spans="8:21" ht="16" x14ac:dyDescent="0.2">
      <c r="H1003" s="22"/>
      <c r="I1003" s="22"/>
      <c r="J1003" s="22"/>
      <c r="M1003" s="17"/>
      <c r="N1003" s="26">
        <f>((G1003-1)*(1-(IF(H1003="no",0,'results log'!$B$3)))+1)</f>
        <v>5.0000000000000044E-2</v>
      </c>
      <c r="O1003" s="26">
        <f t="shared" si="32"/>
        <v>0</v>
      </c>
      <c r="P1003" s="28">
        <f>IF(ISBLANK(M1003),,IF(ISBLANK(F1003),,(IF(M1003="WON-EW",((((F1003-1)*J1003)*'results log'!$B$2)+('results log'!$B$2*(F1003-1))),IF(M1003="WON",((((F1003-1)*J1003)*'results log'!$B$2)+('results log'!$B$2*(F1003-1))),IF(M1003="PLACED",((((F1003-1)*J1003)*'results log'!$B$2)-'results log'!$B$2),IF(J1003=0,-'results log'!$B$2,IF(J1003=0,-'results log'!$B$2,-('results log'!$B$2*2)))))))*E1003))</f>
        <v>0</v>
      </c>
      <c r="Q1003" s="27">
        <f>IF(ISBLANK(M1003),,IF(ISBLANK(G1003),,(IF(M1003="WON-EW",((((N1003-1)*J1003)*'results log'!$B$2)+('results log'!$B$2*(N1003-1))),IF(M1003="WON",((((N1003-1)*J1003)*'results log'!$B$2)+('results log'!$B$2*(N1003-1))),IF(M1003="PLACED",((((N1003-1)*J1003)*'results log'!$B$2)-'results log'!$B$2),IF(J1003=0,-'results log'!$B$2,IF(J1003=0,-'results log'!$B$2,-('results log'!$B$2*2)))))))*E1003))</f>
        <v>0</v>
      </c>
      <c r="R1003" s="27">
        <f>IF(ISBLANK(M1003),,IF(U1003&lt;&gt;1,((IF(M1003="WON-EW",(((K1003-1)*'results log'!$B$2)*(1-$B$3))+(((L1003-1)*'results log'!$B$2)*(1-$B$3)),IF(M1003="WON",(((K1003-1)*'results log'!$B$2)*(1-$B$3)),IF(M1003="PLACED",(((L1003-1)*'results log'!$B$2)*(1-$B$3))-'results log'!$B$2,IF(J1003=0,-'results log'!$B$2,-('results log'!$B$2*2))))))*E1003),0))</f>
        <v>0</v>
      </c>
      <c r="U1003">
        <f t="shared" si="31"/>
        <v>1</v>
      </c>
    </row>
    <row r="1004" spans="8:21" ht="16" x14ac:dyDescent="0.2">
      <c r="H1004" s="22"/>
      <c r="I1004" s="22"/>
      <c r="J1004" s="22"/>
      <c r="M1004" s="17"/>
      <c r="N1004" s="26">
        <f>((G1004-1)*(1-(IF(H1004="no",0,'results log'!$B$3)))+1)</f>
        <v>5.0000000000000044E-2</v>
      </c>
      <c r="O1004" s="26">
        <f t="shared" si="32"/>
        <v>0</v>
      </c>
      <c r="P1004" s="28">
        <f>IF(ISBLANK(M1004),,IF(ISBLANK(F1004),,(IF(M1004="WON-EW",((((F1004-1)*J1004)*'results log'!$B$2)+('results log'!$B$2*(F1004-1))),IF(M1004="WON",((((F1004-1)*J1004)*'results log'!$B$2)+('results log'!$B$2*(F1004-1))),IF(M1004="PLACED",((((F1004-1)*J1004)*'results log'!$B$2)-'results log'!$B$2),IF(J1004=0,-'results log'!$B$2,IF(J1004=0,-'results log'!$B$2,-('results log'!$B$2*2)))))))*E1004))</f>
        <v>0</v>
      </c>
      <c r="Q1004" s="27">
        <f>IF(ISBLANK(M1004),,IF(ISBLANK(G1004),,(IF(M1004="WON-EW",((((N1004-1)*J1004)*'results log'!$B$2)+('results log'!$B$2*(N1004-1))),IF(M1004="WON",((((N1004-1)*J1004)*'results log'!$B$2)+('results log'!$B$2*(N1004-1))),IF(M1004="PLACED",((((N1004-1)*J1004)*'results log'!$B$2)-'results log'!$B$2),IF(J1004=0,-'results log'!$B$2,IF(J1004=0,-'results log'!$B$2,-('results log'!$B$2*2)))))))*E1004))</f>
        <v>0</v>
      </c>
      <c r="R1004" s="27">
        <f>IF(ISBLANK(M1004),,IF(U1004&lt;&gt;1,((IF(M1004="WON-EW",(((K1004-1)*'results log'!$B$2)*(1-$B$3))+(((L1004-1)*'results log'!$B$2)*(1-$B$3)),IF(M1004="WON",(((K1004-1)*'results log'!$B$2)*(1-$B$3)),IF(M1004="PLACED",(((L1004-1)*'results log'!$B$2)*(1-$B$3))-'results log'!$B$2,IF(J1004=0,-'results log'!$B$2,-('results log'!$B$2*2))))))*E1004),0))</f>
        <v>0</v>
      </c>
      <c r="U1004">
        <f t="shared" si="31"/>
        <v>1</v>
      </c>
    </row>
    <row r="1005" spans="8:21" ht="16" x14ac:dyDescent="0.2">
      <c r="H1005" s="22"/>
      <c r="I1005" s="22"/>
      <c r="J1005" s="22"/>
      <c r="M1005" s="17"/>
      <c r="N1005" s="26">
        <f>((G1005-1)*(1-(IF(H1005="no",0,'results log'!$B$3)))+1)</f>
        <v>5.0000000000000044E-2</v>
      </c>
      <c r="O1005" s="26">
        <f t="shared" si="32"/>
        <v>0</v>
      </c>
      <c r="P1005" s="28">
        <f>IF(ISBLANK(M1005),,IF(ISBLANK(F1005),,(IF(M1005="WON-EW",((((F1005-1)*J1005)*'results log'!$B$2)+('results log'!$B$2*(F1005-1))),IF(M1005="WON",((((F1005-1)*J1005)*'results log'!$B$2)+('results log'!$B$2*(F1005-1))),IF(M1005="PLACED",((((F1005-1)*J1005)*'results log'!$B$2)-'results log'!$B$2),IF(J1005=0,-'results log'!$B$2,IF(J1005=0,-'results log'!$B$2,-('results log'!$B$2*2)))))))*E1005))</f>
        <v>0</v>
      </c>
      <c r="Q1005" s="27">
        <f>IF(ISBLANK(M1005),,IF(ISBLANK(G1005),,(IF(M1005="WON-EW",((((N1005-1)*J1005)*'results log'!$B$2)+('results log'!$B$2*(N1005-1))),IF(M1005="WON",((((N1005-1)*J1005)*'results log'!$B$2)+('results log'!$B$2*(N1005-1))),IF(M1005="PLACED",((((N1005-1)*J1005)*'results log'!$B$2)-'results log'!$B$2),IF(J1005=0,-'results log'!$B$2,IF(J1005=0,-'results log'!$B$2,-('results log'!$B$2*2)))))))*E1005))</f>
        <v>0</v>
      </c>
      <c r="R1005" s="27">
        <f>IF(ISBLANK(M1005),,IF(U1005&lt;&gt;1,((IF(M1005="WON-EW",(((K1005-1)*'results log'!$B$2)*(1-$B$3))+(((L1005-1)*'results log'!$B$2)*(1-$B$3)),IF(M1005="WON",(((K1005-1)*'results log'!$B$2)*(1-$B$3)),IF(M1005="PLACED",(((L1005-1)*'results log'!$B$2)*(1-$B$3))-'results log'!$B$2,IF(J1005=0,-'results log'!$B$2,-('results log'!$B$2*2))))))*E1005),0))</f>
        <v>0</v>
      </c>
      <c r="U1005">
        <f t="shared" si="31"/>
        <v>1</v>
      </c>
    </row>
    <row r="1006" spans="8:21" ht="16" x14ac:dyDescent="0.2">
      <c r="H1006" s="22"/>
      <c r="I1006" s="22"/>
      <c r="J1006" s="22"/>
      <c r="M1006" s="17"/>
      <c r="N1006" s="26">
        <f>((G1006-1)*(1-(IF(H1006="no",0,'results log'!$B$3)))+1)</f>
        <v>5.0000000000000044E-2</v>
      </c>
      <c r="O1006" s="26">
        <f t="shared" si="32"/>
        <v>0</v>
      </c>
      <c r="P1006" s="28">
        <f>IF(ISBLANK(M1006),,IF(ISBLANK(F1006),,(IF(M1006="WON-EW",((((F1006-1)*J1006)*'results log'!$B$2)+('results log'!$B$2*(F1006-1))),IF(M1006="WON",((((F1006-1)*J1006)*'results log'!$B$2)+('results log'!$B$2*(F1006-1))),IF(M1006="PLACED",((((F1006-1)*J1006)*'results log'!$B$2)-'results log'!$B$2),IF(J1006=0,-'results log'!$B$2,IF(J1006=0,-'results log'!$B$2,-('results log'!$B$2*2)))))))*E1006))</f>
        <v>0</v>
      </c>
      <c r="Q1006" s="27">
        <f>IF(ISBLANK(M1006),,IF(ISBLANK(G1006),,(IF(M1006="WON-EW",((((N1006-1)*J1006)*'results log'!$B$2)+('results log'!$B$2*(N1006-1))),IF(M1006="WON",((((N1006-1)*J1006)*'results log'!$B$2)+('results log'!$B$2*(N1006-1))),IF(M1006="PLACED",((((N1006-1)*J1006)*'results log'!$B$2)-'results log'!$B$2),IF(J1006=0,-'results log'!$B$2,IF(J1006=0,-'results log'!$B$2,-('results log'!$B$2*2)))))))*E1006))</f>
        <v>0</v>
      </c>
      <c r="R1006" s="27">
        <f>IF(ISBLANK(M1006),,IF(U1006&lt;&gt;1,((IF(M1006="WON-EW",(((K1006-1)*'results log'!$B$2)*(1-$B$3))+(((L1006-1)*'results log'!$B$2)*(1-$B$3)),IF(M1006="WON",(((K1006-1)*'results log'!$B$2)*(1-$B$3)),IF(M1006="PLACED",(((L1006-1)*'results log'!$B$2)*(1-$B$3))-'results log'!$B$2,IF(J1006=0,-'results log'!$B$2,-('results log'!$B$2*2))))))*E1006),0))</f>
        <v>0</v>
      </c>
      <c r="U1006">
        <f t="shared" si="31"/>
        <v>1</v>
      </c>
    </row>
    <row r="1007" spans="8:21" ht="16" x14ac:dyDescent="0.2">
      <c r="H1007" s="22"/>
      <c r="I1007" s="22"/>
      <c r="J1007" s="22"/>
      <c r="M1007" s="17"/>
      <c r="N1007" s="26">
        <f>((G1007-1)*(1-(IF(H1007="no",0,'results log'!$B$3)))+1)</f>
        <v>5.0000000000000044E-2</v>
      </c>
      <c r="O1007" s="26">
        <f t="shared" si="32"/>
        <v>0</v>
      </c>
      <c r="P1007" s="28">
        <f>IF(ISBLANK(M1007),,IF(ISBLANK(F1007),,(IF(M1007="WON-EW",((((F1007-1)*J1007)*'results log'!$B$2)+('results log'!$B$2*(F1007-1))),IF(M1007="WON",((((F1007-1)*J1007)*'results log'!$B$2)+('results log'!$B$2*(F1007-1))),IF(M1007="PLACED",((((F1007-1)*J1007)*'results log'!$B$2)-'results log'!$B$2),IF(J1007=0,-'results log'!$B$2,IF(J1007=0,-'results log'!$B$2,-('results log'!$B$2*2)))))))*E1007))</f>
        <v>0</v>
      </c>
      <c r="Q1007" s="27">
        <f>IF(ISBLANK(M1007),,IF(ISBLANK(G1007),,(IF(M1007="WON-EW",((((N1007-1)*J1007)*'results log'!$B$2)+('results log'!$B$2*(N1007-1))),IF(M1007="WON",((((N1007-1)*J1007)*'results log'!$B$2)+('results log'!$B$2*(N1007-1))),IF(M1007="PLACED",((((N1007-1)*J1007)*'results log'!$B$2)-'results log'!$B$2),IF(J1007=0,-'results log'!$B$2,IF(J1007=0,-'results log'!$B$2,-('results log'!$B$2*2)))))))*E1007))</f>
        <v>0</v>
      </c>
      <c r="R1007" s="27">
        <f>IF(ISBLANK(M1007),,IF(U1007&lt;&gt;1,((IF(M1007="WON-EW",(((K1007-1)*'results log'!$B$2)*(1-$B$3))+(((L1007-1)*'results log'!$B$2)*(1-$B$3)),IF(M1007="WON",(((K1007-1)*'results log'!$B$2)*(1-$B$3)),IF(M1007="PLACED",(((L1007-1)*'results log'!$B$2)*(1-$B$3))-'results log'!$B$2,IF(J1007=0,-'results log'!$B$2,-('results log'!$B$2*2))))))*E1007),0))</f>
        <v>0</v>
      </c>
      <c r="U1007">
        <f t="shared" si="31"/>
        <v>1</v>
      </c>
    </row>
    <row r="1008" spans="8:21" ht="16" x14ac:dyDescent="0.2">
      <c r="N1008" s="26">
        <f>((G1008-1)*(1-(IF(H1008="no",0,'results log'!$B$3)))+1)</f>
        <v>5.0000000000000044E-2</v>
      </c>
      <c r="O1008" s="26">
        <f t="shared" si="32"/>
        <v>0</v>
      </c>
      <c r="P1008" s="28"/>
      <c r="Q1008" s="27"/>
      <c r="R1008" s="27"/>
    </row>
    <row r="1009" spans="14:18" ht="16" x14ac:dyDescent="0.2">
      <c r="N1009" s="26">
        <f>((G1009-1)*(1-(IF(H1009="no",0,'results log'!$B$3)))+1)</f>
        <v>5.0000000000000044E-2</v>
      </c>
      <c r="O1009" s="26">
        <f t="shared" si="32"/>
        <v>0</v>
      </c>
      <c r="P1009" s="28"/>
      <c r="Q1009" s="27"/>
      <c r="R1009" s="27"/>
    </row>
    <row r="1010" spans="14:18" ht="16" x14ac:dyDescent="0.2">
      <c r="N1010" s="26">
        <f>((G1010-1)*(1-(IF(H1010="no",0,'results log'!$B$3)))+1)</f>
        <v>5.0000000000000044E-2</v>
      </c>
      <c r="O1010" s="26">
        <f t="shared" si="32"/>
        <v>0</v>
      </c>
      <c r="P1010" s="28"/>
      <c r="Q1010" s="27"/>
      <c r="R1010" s="27"/>
    </row>
    <row r="1011" spans="14:18" ht="16" x14ac:dyDescent="0.2">
      <c r="N1011" s="26">
        <f>((G1011-1)*(1-(IF(H1011="no",0,'results log'!$B$3)))+1)</f>
        <v>5.0000000000000044E-2</v>
      </c>
      <c r="O1011" s="26">
        <f t="shared" si="32"/>
        <v>0</v>
      </c>
      <c r="P1011" s="28"/>
      <c r="Q1011" s="27"/>
      <c r="R1011" s="27"/>
    </row>
  </sheetData>
  <sheetProtection selectLockedCells="1" selectUnlockedCells="1"/>
  <dataValidations xWindow="768" yWindow="380" count="4">
    <dataValidation type="list" allowBlank="1" showInputMessage="1" showErrorMessage="1" errorTitle="Attention" error="Please select a result from the list." promptTitle="RESULT" prompt="Select the result of the race." sqref="M8:M1007">
      <formula1>RESULT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1007">
      <formula1>FRACTIONS</formula1>
    </dataValidation>
    <dataValidation type="list" allowBlank="1" showInputMessage="1" showErrorMessage="1" errorTitle="Attention" error="Please select YES or NO." promptTitle="Each Way?" prompt="Enter Yes or No" sqref="I8:I1007">
      <formula1>EACHWAY</formula1>
    </dataValidation>
    <dataValidation type="list" allowBlank="1" showInputMessage="1" showErrorMessage="1" errorTitle="Attention!" error="Please enter YES or NO." promptTitle="EXCHANGE BET?" prompt="Enter YES or NO." sqref="H8:H1007">
      <formula1>EACHWAY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workbookViewId="0">
      <selection activeCell="D11" sqref="A2:D11"/>
    </sheetView>
  </sheetViews>
  <sheetFormatPr baseColWidth="10" defaultColWidth="8.83203125" defaultRowHeight="13" x14ac:dyDescent="0.15"/>
  <cols>
    <col min="1" max="1" width="29.5" bestFit="1" customWidth="1"/>
    <col min="2" max="4" width="12.5" bestFit="1" customWidth="1"/>
    <col min="7" max="7" width="32.5" bestFit="1" customWidth="1"/>
    <col min="8" max="10" width="11.1640625" bestFit="1" customWidth="1"/>
  </cols>
  <sheetData>
    <row r="2" spans="1:10" ht="33" thickBot="1" x14ac:dyDescent="0.25">
      <c r="A2" s="45" t="s">
        <v>186</v>
      </c>
      <c r="B2" s="9" t="s">
        <v>18</v>
      </c>
      <c r="C2" s="9" t="s">
        <v>20</v>
      </c>
      <c r="D2" s="9" t="s">
        <v>25</v>
      </c>
      <c r="G2" s="45" t="s">
        <v>185</v>
      </c>
      <c r="H2" s="9" t="s">
        <v>18</v>
      </c>
      <c r="I2" s="9" t="s">
        <v>20</v>
      </c>
      <c r="J2" s="9" t="s">
        <v>25</v>
      </c>
    </row>
    <row r="3" spans="1:10" ht="16" x14ac:dyDescent="0.2">
      <c r="A3" s="2" t="s">
        <v>17</v>
      </c>
      <c r="B3" s="1">
        <f>SUM('results log'!P8:P1011)</f>
        <v>263.95000000000005</v>
      </c>
      <c r="C3" s="1">
        <f>SUM('results log'!Q8:Q1011)</f>
        <v>225.7000000000001</v>
      </c>
      <c r="D3" s="1">
        <f>SUM('results log'!R8:R1011)</f>
        <v>149.50999999999993</v>
      </c>
      <c r="G3" s="2" t="s">
        <v>17</v>
      </c>
      <c r="H3" s="1">
        <v>336.9</v>
      </c>
      <c r="I3" s="1">
        <v>324.64999999999998</v>
      </c>
      <c r="J3" s="1">
        <v>290.74</v>
      </c>
    </row>
    <row r="4" spans="1:10" ht="16" x14ac:dyDescent="0.2">
      <c r="A4" s="2" t="s">
        <v>75</v>
      </c>
      <c r="B4" s="44">
        <f>B3/'results log'!$B$2</f>
        <v>13.197500000000002</v>
      </c>
      <c r="C4" s="44">
        <f>C3/'results log'!$B$2</f>
        <v>11.285000000000005</v>
      </c>
      <c r="D4" s="44">
        <f>D3/'results log'!$B$2</f>
        <v>7.4754999999999967</v>
      </c>
      <c r="G4" s="2" t="s">
        <v>75</v>
      </c>
      <c r="H4" s="44">
        <v>16.8</v>
      </c>
      <c r="I4" s="44">
        <v>16.2</v>
      </c>
      <c r="J4" s="44">
        <v>14.5</v>
      </c>
    </row>
    <row r="5" spans="1:10" ht="16" x14ac:dyDescent="0.2">
      <c r="A5" s="2" t="s">
        <v>8</v>
      </c>
      <c r="B5" s="1">
        <f>B3+'results log'!$B$1</f>
        <v>1263.95</v>
      </c>
      <c r="C5" s="1">
        <f>C3+'results log'!$B$1</f>
        <v>1225.7</v>
      </c>
      <c r="D5" s="1">
        <f>D3+'results log'!$B$1</f>
        <v>1149.51</v>
      </c>
      <c r="G5" s="2" t="s">
        <v>8</v>
      </c>
      <c r="H5" s="1">
        <v>1336.9</v>
      </c>
      <c r="I5" s="1">
        <v>1324.65</v>
      </c>
      <c r="J5" s="1">
        <v>1290.74</v>
      </c>
    </row>
    <row r="6" spans="1:10" ht="16" x14ac:dyDescent="0.2">
      <c r="D6" s="3"/>
      <c r="J6" s="3"/>
    </row>
    <row r="7" spans="1:10" ht="16" x14ac:dyDescent="0.2">
      <c r="A7" s="2" t="s">
        <v>26</v>
      </c>
      <c r="B7" s="5">
        <f>B3/'results log'!$B$1</f>
        <v>0.26395000000000002</v>
      </c>
      <c r="C7" s="5">
        <f>C3/'results log'!$B$1</f>
        <v>0.22570000000000009</v>
      </c>
      <c r="D7" s="5">
        <f>D3/'results log'!$B$1</f>
        <v>0.14950999999999992</v>
      </c>
      <c r="G7" s="2" t="s">
        <v>26</v>
      </c>
      <c r="H7" s="5">
        <v>0.33689999999999998</v>
      </c>
      <c r="I7" s="5">
        <v>0.32469999999999999</v>
      </c>
      <c r="J7" s="5">
        <v>0.29070000000000001</v>
      </c>
    </row>
    <row r="8" spans="1:10" ht="16" x14ac:dyDescent="0.2">
      <c r="A8" s="2" t="s">
        <v>11</v>
      </c>
      <c r="B8" s="3">
        <f>COUNTIF('results log'!P8:P1011,"&gt;0")</f>
        <v>33</v>
      </c>
      <c r="C8" s="3">
        <f>COUNTIF('results log'!Q8:Q1011,"&gt;0")</f>
        <v>33</v>
      </c>
      <c r="D8" s="3">
        <f>COUNTIF('results log'!R8:R1011,"&gt;0")</f>
        <v>33</v>
      </c>
      <c r="G8" s="2" t="s">
        <v>11</v>
      </c>
      <c r="H8" s="3">
        <v>22</v>
      </c>
      <c r="I8" s="3">
        <v>22</v>
      </c>
      <c r="J8" s="3">
        <v>22</v>
      </c>
    </row>
    <row r="9" spans="1:10" ht="16" x14ac:dyDescent="0.2">
      <c r="A9" s="2" t="s">
        <v>9</v>
      </c>
      <c r="B9" s="3">
        <f>D9</f>
        <v>79</v>
      </c>
      <c r="C9" s="3">
        <f>COUNT('results log'!K8:K1011)</f>
        <v>79</v>
      </c>
      <c r="D9" s="3">
        <f>C9</f>
        <v>79</v>
      </c>
      <c r="G9" s="2" t="s">
        <v>9</v>
      </c>
      <c r="H9" s="3">
        <v>44</v>
      </c>
      <c r="I9" s="3">
        <v>44</v>
      </c>
      <c r="J9" s="3">
        <v>44</v>
      </c>
    </row>
    <row r="10" spans="1:10" ht="16" x14ac:dyDescent="0.2">
      <c r="A10" s="2" t="s">
        <v>10</v>
      </c>
      <c r="B10" s="5">
        <f>B8/B9</f>
        <v>0.41772151898734178</v>
      </c>
      <c r="C10" s="5">
        <f>C8/C9</f>
        <v>0.41772151898734178</v>
      </c>
      <c r="D10" s="5">
        <f>D8/D9</f>
        <v>0.41772151898734178</v>
      </c>
      <c r="G10" s="2" t="s">
        <v>10</v>
      </c>
      <c r="H10" s="5">
        <v>0.5</v>
      </c>
      <c r="I10" s="5">
        <v>0.5</v>
      </c>
      <c r="J10" s="5">
        <v>0.5</v>
      </c>
    </row>
    <row r="11" spans="1:10" ht="16" x14ac:dyDescent="0.2">
      <c r="A11" s="2" t="s">
        <v>27</v>
      </c>
      <c r="B11" s="5">
        <f>B3/('results log'!$B$2*SUM('results log'!$O$8:$O$1011))</f>
        <v>0.16919871794871799</v>
      </c>
      <c r="C11" s="5">
        <f>C3/('results log'!$B$2*SUM('results log'!$O$8:$O$1011))</f>
        <v>0.14467948717948725</v>
      </c>
      <c r="D11" s="5">
        <f>D3/('results log'!$B$2*SUM('results log'!$O$8:$O$1011))</f>
        <v>9.5839743589743551E-2</v>
      </c>
      <c r="G11" s="2" t="s">
        <v>27</v>
      </c>
      <c r="H11" s="5">
        <v>0.38279999999999997</v>
      </c>
      <c r="I11" s="5">
        <v>0.36890000000000001</v>
      </c>
      <c r="J11" s="5">
        <v>0.33040000000000003</v>
      </c>
    </row>
    <row r="12" spans="1:10" ht="16" x14ac:dyDescent="0.2">
      <c r="A12" s="2"/>
      <c r="C12" s="5"/>
      <c r="D12" s="4"/>
    </row>
    <row r="13" spans="1:10" ht="16" x14ac:dyDescent="0.2">
      <c r="A13" s="2"/>
      <c r="C13" s="5"/>
      <c r="D13" s="4"/>
    </row>
    <row r="14" spans="1:10" ht="16" x14ac:dyDescent="0.2">
      <c r="A14" s="2"/>
      <c r="C14" s="5"/>
      <c r="D14" s="4"/>
    </row>
    <row r="15" spans="1:10" ht="33" thickBot="1" x14ac:dyDescent="0.25">
      <c r="G15" s="45" t="s">
        <v>187</v>
      </c>
      <c r="H15" s="9" t="s">
        <v>18</v>
      </c>
      <c r="I15" s="9" t="s">
        <v>20</v>
      </c>
      <c r="J15" s="9" t="s">
        <v>25</v>
      </c>
    </row>
    <row r="16" spans="1:10" ht="16" x14ac:dyDescent="0.2">
      <c r="G16" s="2" t="s">
        <v>17</v>
      </c>
      <c r="H16" s="1">
        <f>B3-H3</f>
        <v>-72.949999999999932</v>
      </c>
      <c r="I16" s="1">
        <f t="shared" ref="I16:J16" si="0">C3-I3</f>
        <v>-98.949999999999875</v>
      </c>
      <c r="J16" s="1">
        <f t="shared" si="0"/>
        <v>-141.23000000000008</v>
      </c>
    </row>
    <row r="17" spans="1:10" ht="16" x14ac:dyDescent="0.2">
      <c r="G17" s="2" t="s">
        <v>75</v>
      </c>
      <c r="H17" s="44">
        <f>H16/'results log'!$B$2</f>
        <v>-3.6474999999999964</v>
      </c>
      <c r="I17" s="44">
        <f>I16/'results log'!$B$2</f>
        <v>-4.9474999999999936</v>
      </c>
      <c r="J17" s="44">
        <f>J16/'results log'!$B$2</f>
        <v>-7.0615000000000041</v>
      </c>
    </row>
    <row r="18" spans="1:10" ht="16" x14ac:dyDescent="0.2">
      <c r="G18" s="2" t="s">
        <v>8</v>
      </c>
      <c r="H18" s="1">
        <f>B5</f>
        <v>1263.95</v>
      </c>
      <c r="I18" s="1">
        <f t="shared" ref="I18:J18" si="1">C5</f>
        <v>1225.7</v>
      </c>
      <c r="J18" s="1">
        <f t="shared" si="1"/>
        <v>1149.51</v>
      </c>
    </row>
    <row r="19" spans="1:10" ht="16" x14ac:dyDescent="0.2">
      <c r="J19" s="3"/>
    </row>
    <row r="20" spans="1:10" ht="16" x14ac:dyDescent="0.2">
      <c r="G20" s="2" t="s">
        <v>26</v>
      </c>
      <c r="H20" s="5">
        <f>H16/H5</f>
        <v>-5.456653452015852E-2</v>
      </c>
      <c r="I20" s="5">
        <f t="shared" ref="I20:J20" si="2">I16/I5</f>
        <v>-7.4698977088287377E-2</v>
      </c>
      <c r="J20" s="5">
        <f t="shared" si="2"/>
        <v>-0.1094178533244496</v>
      </c>
    </row>
    <row r="21" spans="1:10" ht="16" x14ac:dyDescent="0.2">
      <c r="A21" s="11"/>
      <c r="C21" s="11"/>
      <c r="D21" s="11"/>
      <c r="G21" s="2" t="s">
        <v>11</v>
      </c>
      <c r="H21" s="3">
        <f>B8-H8</f>
        <v>11</v>
      </c>
      <c r="I21" s="3">
        <f t="shared" ref="I21:J21" si="3">C8-I8</f>
        <v>11</v>
      </c>
      <c r="J21" s="3">
        <f t="shared" si="3"/>
        <v>11</v>
      </c>
    </row>
    <row r="22" spans="1:10" ht="16" x14ac:dyDescent="0.2">
      <c r="A22" s="11"/>
      <c r="C22" s="11"/>
      <c r="D22" s="11"/>
      <c r="G22" s="2" t="s">
        <v>9</v>
      </c>
      <c r="H22" s="3">
        <f>B9-H9</f>
        <v>35</v>
      </c>
      <c r="I22" s="3">
        <f t="shared" ref="I22" si="4">C9-I9</f>
        <v>35</v>
      </c>
      <c r="J22" s="3">
        <f t="shared" ref="J22" si="5">D9-J9</f>
        <v>35</v>
      </c>
    </row>
    <row r="23" spans="1:10" ht="16" x14ac:dyDescent="0.2">
      <c r="A23" s="12"/>
      <c r="C23" s="12"/>
      <c r="D23" s="12"/>
      <c r="G23" s="2" t="s">
        <v>10</v>
      </c>
      <c r="H23" s="5">
        <f>H21/H22</f>
        <v>0.31428571428571428</v>
      </c>
      <c r="I23" s="5">
        <f>I21/I22</f>
        <v>0.31428571428571428</v>
      </c>
      <c r="J23" s="5">
        <f>J21/J22</f>
        <v>0.31428571428571428</v>
      </c>
    </row>
    <row r="24" spans="1:10" ht="16" x14ac:dyDescent="0.2">
      <c r="A24" s="12"/>
      <c r="C24" s="12"/>
      <c r="D24" s="12"/>
      <c r="G24" s="2" t="s">
        <v>27</v>
      </c>
      <c r="H24" s="5">
        <f>H16/('results log'!$B$2*SUM('results log'!$O$52:$O$1011))</f>
        <v>-0.10727941176470578</v>
      </c>
      <c r="I24" s="5">
        <f>I16/('results log'!$B$2*SUM('results log'!$O$52:$O$1011))</f>
        <v>-0.14551470588235277</v>
      </c>
      <c r="J24" s="5">
        <f>J16/('results log'!$B$2*SUM('results log'!$O$52:$O$1011))</f>
        <v>-0.20769117647058835</v>
      </c>
    </row>
    <row r="25" spans="1:10" ht="16" x14ac:dyDescent="0.2">
      <c r="A25" s="12"/>
      <c r="C25" s="12"/>
      <c r="D25" s="12"/>
    </row>
    <row r="26" spans="1:10" ht="16" x14ac:dyDescent="0.2">
      <c r="A26" s="13"/>
      <c r="C26" s="13"/>
      <c r="D26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8.83203125" defaultRowHeight="13" x14ac:dyDescent="0.15"/>
  <sheetData>
    <row r="1" spans="1:1" x14ac:dyDescent="0.15">
      <c r="A1" t="s">
        <v>32</v>
      </c>
    </row>
    <row r="2" spans="1:1" x14ac:dyDescent="0.15">
      <c r="A2" t="s">
        <v>31</v>
      </c>
    </row>
    <row r="3" spans="1:1" x14ac:dyDescent="0.15">
      <c r="A3" t="s">
        <v>29</v>
      </c>
    </row>
    <row r="4" spans="1:1" x14ac:dyDescent="0.15">
      <c r="A4" t="s">
        <v>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baseColWidth="10" defaultColWidth="8.83203125" defaultRowHeight="13" x14ac:dyDescent="0.15"/>
  <sheetData>
    <row r="1" spans="1:1" x14ac:dyDescent="0.15">
      <c r="A1">
        <v>0</v>
      </c>
    </row>
    <row r="2" spans="1:1" x14ac:dyDescent="0.15">
      <c r="A2">
        <v>0.2</v>
      </c>
    </row>
    <row r="3" spans="1:1" x14ac:dyDescent="0.15">
      <c r="A3">
        <v>0.25</v>
      </c>
    </row>
    <row r="4" spans="1:1" x14ac:dyDescent="0.15">
      <c r="A4">
        <v>0.33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8.83203125" defaultRowHeight="13" x14ac:dyDescent="0.15"/>
  <sheetData>
    <row r="1" spans="1:1" x14ac:dyDescent="0.15">
      <c r="A1" t="s">
        <v>35</v>
      </c>
    </row>
    <row r="2" spans="1:1" x14ac:dyDescent="0.1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MONTH 2</vt:lpstr>
      <vt:lpstr>results log</vt:lpstr>
      <vt:lpstr>summary results</vt:lpstr>
      <vt:lpstr>Sheet4</vt:lpstr>
      <vt:lpstr>Sheet5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Collins</dc:creator>
  <cp:lastModifiedBy>Microsoft Office User</cp:lastModifiedBy>
  <dcterms:created xsi:type="dcterms:W3CDTF">2014-02-01T14:35:18Z</dcterms:created>
  <dcterms:modified xsi:type="dcterms:W3CDTF">2017-01-23T17:45:35Z</dcterms:modified>
</cp:coreProperties>
</file>